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74.80\設計図書データ共有\★マニュアル関係\●福岡県建築都市部週休２日促進工事試行要領\★R070401改定作業（月単位へ）\県HP資料\"/>
    </mc:Choice>
  </mc:AlternateContent>
  <bookViews>
    <workbookView xWindow="0" yWindow="0" windowWidth="28800" windowHeight="12450"/>
  </bookViews>
  <sheets>
    <sheet name="参考様式１" sheetId="13" r:id="rId1"/>
    <sheet name="記入例" sheetId="12" r:id="rId2"/>
  </sheets>
  <definedNames>
    <definedName name="_xlnm.Print_Area" localSheetId="1">記入例!$A$1:$AI$302</definedName>
    <definedName name="_xlnm.Print_Area" localSheetId="0">参考様式１!$A$1:$AI$302</definedName>
    <definedName name="_xlnm.Print_Titles" localSheetId="1">記入例!$1:$9</definedName>
    <definedName name="_xlnm.Print_Titles" localSheetId="0">参考様式１!$1:$6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AI294" i="12" l="1"/>
  <c r="AI280" i="12"/>
  <c r="AI266" i="12"/>
  <c r="AI252" i="12"/>
  <c r="AI238" i="12"/>
  <c r="AI224" i="12"/>
  <c r="AI210" i="12"/>
  <c r="AI196" i="12"/>
  <c r="AI182" i="12"/>
  <c r="AI168" i="12"/>
  <c r="AI154" i="12"/>
  <c r="AI140" i="12"/>
  <c r="AI126" i="12"/>
  <c r="AI112" i="12"/>
  <c r="AI98" i="12"/>
  <c r="AI84" i="12"/>
  <c r="AI70" i="12"/>
  <c r="AI56" i="12"/>
  <c r="AI42" i="12"/>
  <c r="AI28" i="12"/>
  <c r="AI294" i="13"/>
  <c r="AI280" i="13"/>
  <c r="AI266" i="13"/>
  <c r="AI252" i="13"/>
  <c r="AI224" i="13"/>
  <c r="AI238" i="13"/>
  <c r="AI210" i="13"/>
  <c r="AI196" i="13"/>
  <c r="AI182" i="13"/>
  <c r="AI168" i="13"/>
  <c r="AI154" i="13"/>
  <c r="AI140" i="13"/>
  <c r="AI126" i="13"/>
  <c r="AI112" i="13"/>
  <c r="AI98" i="13"/>
  <c r="AI84" i="13"/>
  <c r="AI70" i="13"/>
  <c r="AI42" i="13"/>
  <c r="AI56" i="13"/>
  <c r="AI28" i="13"/>
  <c r="AI14" i="13"/>
  <c r="AI14" i="12"/>
  <c r="AI16" i="13"/>
  <c r="AI18" i="13"/>
  <c r="P5" i="13" l="1"/>
  <c r="AI298" i="13" l="1"/>
  <c r="AI296" i="13"/>
  <c r="AI284" i="13"/>
  <c r="AI282" i="13"/>
  <c r="AI270" i="13"/>
  <c r="AI268" i="13"/>
  <c r="AI256" i="13"/>
  <c r="AI254" i="13"/>
  <c r="AI242" i="13"/>
  <c r="AI240" i="13"/>
  <c r="AI228" i="13"/>
  <c r="AI226" i="13"/>
  <c r="AI214" i="13"/>
  <c r="AI212" i="13"/>
  <c r="AI200" i="13"/>
  <c r="AI198" i="13"/>
  <c r="AI186" i="13"/>
  <c r="AI184" i="13"/>
  <c r="AI172" i="13"/>
  <c r="AI170" i="13"/>
  <c r="AI158" i="13"/>
  <c r="AI156" i="13"/>
  <c r="AI144" i="13"/>
  <c r="AI142" i="13"/>
  <c r="AI130" i="13"/>
  <c r="AI128" i="13"/>
  <c r="AI116" i="13"/>
  <c r="AI114" i="13"/>
  <c r="AI102" i="13"/>
  <c r="AI100" i="13"/>
  <c r="AI88" i="13"/>
  <c r="AI86" i="13"/>
  <c r="AI74" i="13"/>
  <c r="AI72" i="13"/>
  <c r="AI60" i="13"/>
  <c r="AI58" i="13"/>
  <c r="AI46" i="13"/>
  <c r="AI44" i="13"/>
  <c r="AI32" i="13"/>
  <c r="AI30" i="13"/>
  <c r="D10" i="13"/>
  <c r="C10" i="13"/>
  <c r="C12" i="13" s="1"/>
  <c r="D12" i="13" s="1"/>
  <c r="E12" i="13" s="1"/>
  <c r="F12" i="13" s="1"/>
  <c r="G12" i="13" s="1"/>
  <c r="H12" i="13" s="1"/>
  <c r="I12" i="13" s="1"/>
  <c r="J12" i="13" s="1"/>
  <c r="K12" i="13" s="1"/>
  <c r="L12" i="13" s="1"/>
  <c r="M12" i="13" s="1"/>
  <c r="N12" i="13" s="1"/>
  <c r="O12" i="13" s="1"/>
  <c r="P12" i="13" s="1"/>
  <c r="Q12" i="13" s="1"/>
  <c r="R12" i="13" s="1"/>
  <c r="S12" i="13" s="1"/>
  <c r="T12" i="13" s="1"/>
  <c r="U12" i="13" s="1"/>
  <c r="V12" i="13" s="1"/>
  <c r="W12" i="13" s="1"/>
  <c r="X12" i="13" s="1"/>
  <c r="Y12" i="13" s="1"/>
  <c r="Z12" i="13" s="1"/>
  <c r="AA12" i="13" s="1"/>
  <c r="AB12" i="13" s="1"/>
  <c r="AC12" i="13" s="1"/>
  <c r="AD12" i="13" s="1"/>
  <c r="AE12" i="13" s="1"/>
  <c r="AF12" i="13" s="1"/>
  <c r="AG12" i="13" s="1"/>
  <c r="AI130" i="12"/>
  <c r="P5" i="12"/>
  <c r="W4" i="13" l="1"/>
  <c r="W3" i="13"/>
  <c r="C27" i="13"/>
  <c r="C13" i="13"/>
  <c r="C11" i="13"/>
  <c r="F10" i="13"/>
  <c r="C14" i="13" l="1"/>
  <c r="C28" i="13"/>
  <c r="C24" i="13"/>
  <c r="C25" i="13"/>
  <c r="D24" i="13"/>
  <c r="D13" i="13"/>
  <c r="C36" i="13" l="1"/>
  <c r="C21" i="13"/>
  <c r="C26" i="13"/>
  <c r="D14" i="13"/>
  <c r="D22" i="13" s="1"/>
  <c r="E13" i="13"/>
  <c r="C22" i="13"/>
  <c r="C35" i="13"/>
  <c r="D21" i="13" l="1"/>
  <c r="C41" i="13"/>
  <c r="D26" i="13"/>
  <c r="F13" i="13"/>
  <c r="E14" i="13"/>
  <c r="E22" i="13" s="1"/>
  <c r="G13" i="13" l="1"/>
  <c r="F14" i="13"/>
  <c r="E21" i="13"/>
  <c r="D27" i="13"/>
  <c r="E26" i="13"/>
  <c r="D38" i="13"/>
  <c r="C38" i="13"/>
  <c r="C39" i="13"/>
  <c r="C42" i="13"/>
  <c r="F22" i="13" l="1"/>
  <c r="C40" i="13"/>
  <c r="C55" i="13" s="1"/>
  <c r="D28" i="13"/>
  <c r="D36" i="13" s="1"/>
  <c r="F26" i="13"/>
  <c r="E27" i="13"/>
  <c r="F21" i="13"/>
  <c r="C49" i="13"/>
  <c r="C50" i="13"/>
  <c r="G14" i="13"/>
  <c r="G21" i="13" s="1"/>
  <c r="H13" i="13"/>
  <c r="D40" i="13" l="1"/>
  <c r="E40" i="13" s="1"/>
  <c r="E28" i="13"/>
  <c r="E36" i="13" s="1"/>
  <c r="C56" i="13"/>
  <c r="C53" i="13"/>
  <c r="C52" i="13"/>
  <c r="D52" i="13"/>
  <c r="G22" i="13"/>
  <c r="F27" i="13"/>
  <c r="G26" i="13"/>
  <c r="I13" i="13"/>
  <c r="D35" i="13"/>
  <c r="H14" i="13"/>
  <c r="H22" i="13" l="1"/>
  <c r="D41" i="13"/>
  <c r="D42" i="13" s="1"/>
  <c r="D50" i="13" s="1"/>
  <c r="G27" i="13"/>
  <c r="H26" i="13"/>
  <c r="C63" i="13"/>
  <c r="F28" i="13"/>
  <c r="C64" i="13"/>
  <c r="H21" i="13"/>
  <c r="I14" i="13"/>
  <c r="I22" i="13" s="1"/>
  <c r="E35" i="13"/>
  <c r="J13" i="13"/>
  <c r="F40" i="13"/>
  <c r="C54" i="13"/>
  <c r="E41" i="13" l="1"/>
  <c r="E42" i="13" s="1"/>
  <c r="E49" i="13" s="1"/>
  <c r="J14" i="13"/>
  <c r="J22" i="13" s="1"/>
  <c r="F35" i="13"/>
  <c r="K13" i="13"/>
  <c r="F36" i="13"/>
  <c r="G40" i="13"/>
  <c r="I21" i="13"/>
  <c r="H27" i="13"/>
  <c r="I26" i="13"/>
  <c r="G28" i="13"/>
  <c r="G36" i="13" s="1"/>
  <c r="D54" i="13"/>
  <c r="C69" i="13"/>
  <c r="D49" i="13"/>
  <c r="F41" i="13" l="1"/>
  <c r="F42" i="13" s="1"/>
  <c r="J21" i="13"/>
  <c r="G35" i="13"/>
  <c r="H28" i="13"/>
  <c r="H35" i="13" s="1"/>
  <c r="C66" i="13"/>
  <c r="C70" i="13"/>
  <c r="C78" i="13" s="1"/>
  <c r="D66" i="13"/>
  <c r="C67" i="13"/>
  <c r="E50" i="13"/>
  <c r="H40" i="13"/>
  <c r="K14" i="13"/>
  <c r="K22" i="13" s="1"/>
  <c r="E54" i="13"/>
  <c r="D55" i="13"/>
  <c r="I27" i="13"/>
  <c r="J26" i="13"/>
  <c r="L13" i="13"/>
  <c r="G41" i="13" l="1"/>
  <c r="K21" i="13"/>
  <c r="L14" i="13"/>
  <c r="L22" i="13" s="1"/>
  <c r="C77" i="13"/>
  <c r="M13" i="13"/>
  <c r="H36" i="13"/>
  <c r="I28" i="13"/>
  <c r="I36" i="13" s="1"/>
  <c r="G42" i="13"/>
  <c r="G50" i="13" s="1"/>
  <c r="C68" i="13"/>
  <c r="E55" i="13"/>
  <c r="F54" i="13"/>
  <c r="F49" i="13"/>
  <c r="K26" i="13"/>
  <c r="J27" i="13"/>
  <c r="H41" i="13"/>
  <c r="I40" i="13"/>
  <c r="D56" i="13"/>
  <c r="F50" i="13"/>
  <c r="G49" i="13" l="1"/>
  <c r="J28" i="13"/>
  <c r="J35" i="13" s="1"/>
  <c r="D68" i="13"/>
  <c r="C83" i="13"/>
  <c r="N13" i="13"/>
  <c r="H42" i="13"/>
  <c r="H49" i="13" s="1"/>
  <c r="L21" i="13"/>
  <c r="K27" i="13"/>
  <c r="L26" i="13"/>
  <c r="I35" i="13"/>
  <c r="D64" i="13"/>
  <c r="F55" i="13"/>
  <c r="G54" i="13"/>
  <c r="E56" i="13"/>
  <c r="D63" i="13"/>
  <c r="J40" i="13"/>
  <c r="I41" i="13"/>
  <c r="M14" i="13"/>
  <c r="M22" i="13" s="1"/>
  <c r="C84" i="13" l="1"/>
  <c r="C81" i="13"/>
  <c r="D80" i="13"/>
  <c r="C80" i="13"/>
  <c r="C82" i="13" s="1"/>
  <c r="E64" i="13"/>
  <c r="K28" i="13"/>
  <c r="K35" i="13" s="1"/>
  <c r="D69" i="13"/>
  <c r="E68" i="13"/>
  <c r="J36" i="13"/>
  <c r="F56" i="13"/>
  <c r="F64" i="13" s="1"/>
  <c r="E63" i="13"/>
  <c r="L27" i="13"/>
  <c r="M26" i="13"/>
  <c r="H54" i="13"/>
  <c r="G55" i="13"/>
  <c r="I42" i="13"/>
  <c r="I49" i="13" s="1"/>
  <c r="H50" i="13"/>
  <c r="M21" i="13"/>
  <c r="J41" i="13"/>
  <c r="K40" i="13"/>
  <c r="O13" i="13"/>
  <c r="N14" i="13"/>
  <c r="N22" i="13" s="1"/>
  <c r="N21" i="13" l="1"/>
  <c r="K36" i="13"/>
  <c r="I50" i="13"/>
  <c r="P13" i="13"/>
  <c r="F63" i="13"/>
  <c r="L28" i="13"/>
  <c r="L36" i="13" s="1"/>
  <c r="L40" i="13"/>
  <c r="K41" i="13"/>
  <c r="G56" i="13"/>
  <c r="G63" i="13" s="1"/>
  <c r="C97" i="13"/>
  <c r="D82" i="13"/>
  <c r="J42" i="13"/>
  <c r="J50" i="13" s="1"/>
  <c r="I54" i="13"/>
  <c r="H55" i="13"/>
  <c r="E69" i="13"/>
  <c r="F68" i="13"/>
  <c r="O14" i="13"/>
  <c r="O21" i="13" s="1"/>
  <c r="N26" i="13"/>
  <c r="M27" i="13"/>
  <c r="D70" i="13"/>
  <c r="D78" i="13" s="1"/>
  <c r="C91" i="13"/>
  <c r="C92" i="13"/>
  <c r="O22" i="13" l="1"/>
  <c r="L35" i="13"/>
  <c r="D77" i="13"/>
  <c r="G68" i="13"/>
  <c r="F69" i="13"/>
  <c r="C98" i="13"/>
  <c r="C106" i="13" s="1"/>
  <c r="C95" i="13"/>
  <c r="D94" i="13"/>
  <c r="C94" i="13"/>
  <c r="H56" i="13"/>
  <c r="H63" i="13" s="1"/>
  <c r="G64" i="13"/>
  <c r="Q13" i="13"/>
  <c r="E70" i="13"/>
  <c r="E77" i="13" s="1"/>
  <c r="J49" i="13"/>
  <c r="K42" i="13"/>
  <c r="K49" i="13" s="1"/>
  <c r="D83" i="13"/>
  <c r="E82" i="13"/>
  <c r="M28" i="13"/>
  <c r="M35" i="13" s="1"/>
  <c r="J54" i="13"/>
  <c r="I55" i="13"/>
  <c r="P14" i="13"/>
  <c r="P22" i="13" s="1"/>
  <c r="O26" i="13"/>
  <c r="N27" i="13"/>
  <c r="M40" i="13"/>
  <c r="L41" i="13"/>
  <c r="P21" i="13" l="1"/>
  <c r="M36" i="13"/>
  <c r="E78" i="13"/>
  <c r="C105" i="13"/>
  <c r="N28" i="13"/>
  <c r="N36" i="13" s="1"/>
  <c r="H64" i="13"/>
  <c r="F70" i="13"/>
  <c r="F78" i="13" s="1"/>
  <c r="F82" i="13"/>
  <c r="E83" i="13"/>
  <c r="D84" i="13"/>
  <c r="H68" i="13"/>
  <c r="G69" i="13"/>
  <c r="O27" i="13"/>
  <c r="P26" i="13"/>
  <c r="K50" i="13"/>
  <c r="R13" i="13"/>
  <c r="C96" i="13"/>
  <c r="L42" i="13"/>
  <c r="L49" i="13" s="1"/>
  <c r="I56" i="13"/>
  <c r="I64" i="13" s="1"/>
  <c r="Q14" i="13"/>
  <c r="Q22" i="13" s="1"/>
  <c r="M41" i="13"/>
  <c r="N40" i="13"/>
  <c r="J55" i="13"/>
  <c r="K54" i="13"/>
  <c r="R14" i="13" l="1"/>
  <c r="R22" i="13" s="1"/>
  <c r="K55" i="13"/>
  <c r="L54" i="13"/>
  <c r="I63" i="13"/>
  <c r="S13" i="13"/>
  <c r="D91" i="13"/>
  <c r="J56" i="13"/>
  <c r="J64" i="13" s="1"/>
  <c r="D92" i="13"/>
  <c r="Q26" i="13"/>
  <c r="P27" i="13"/>
  <c r="E84" i="13"/>
  <c r="E91" i="13" s="1"/>
  <c r="N35" i="13"/>
  <c r="N41" i="13"/>
  <c r="O40" i="13"/>
  <c r="M42" i="13"/>
  <c r="M50" i="13" s="1"/>
  <c r="L50" i="13"/>
  <c r="O28" i="13"/>
  <c r="O36" i="13" s="1"/>
  <c r="G82" i="13"/>
  <c r="F83" i="13"/>
  <c r="G70" i="13"/>
  <c r="G78" i="13" s="1"/>
  <c r="Q21" i="13"/>
  <c r="H69" i="13"/>
  <c r="I68" i="13"/>
  <c r="C111" i="13"/>
  <c r="D96" i="13"/>
  <c r="F77" i="13"/>
  <c r="D97" i="13" l="1"/>
  <c r="E96" i="13"/>
  <c r="G77" i="13"/>
  <c r="M49" i="13"/>
  <c r="P28" i="13"/>
  <c r="P36" i="13" s="1"/>
  <c r="S14" i="13"/>
  <c r="S22" i="13" s="1"/>
  <c r="C112" i="13"/>
  <c r="C109" i="13"/>
  <c r="D108" i="13"/>
  <c r="C108" i="13"/>
  <c r="F84" i="13"/>
  <c r="F92" i="13" s="1"/>
  <c r="Q27" i="13"/>
  <c r="R26" i="13"/>
  <c r="I69" i="13"/>
  <c r="J68" i="13"/>
  <c r="G83" i="13"/>
  <c r="H82" i="13"/>
  <c r="O41" i="13"/>
  <c r="P40" i="13"/>
  <c r="M54" i="13"/>
  <c r="L55" i="13"/>
  <c r="H70" i="13"/>
  <c r="H77" i="13" s="1"/>
  <c r="N42" i="13"/>
  <c r="N50" i="13" s="1"/>
  <c r="J63" i="13"/>
  <c r="K56" i="13"/>
  <c r="K63" i="13" s="1"/>
  <c r="O35" i="13"/>
  <c r="R21" i="13"/>
  <c r="E92" i="13"/>
  <c r="T13" i="13"/>
  <c r="C110" i="13" l="1"/>
  <c r="D110" i="13" s="1"/>
  <c r="K64" i="13"/>
  <c r="L56" i="13"/>
  <c r="L64" i="13" s="1"/>
  <c r="U13" i="13"/>
  <c r="N49" i="13"/>
  <c r="P35" i="13"/>
  <c r="P41" i="13"/>
  <c r="Q40" i="13"/>
  <c r="S26" i="13"/>
  <c r="R27" i="13"/>
  <c r="O42" i="13"/>
  <c r="O49" i="13" s="1"/>
  <c r="Q28" i="13"/>
  <c r="Q35" i="13" s="1"/>
  <c r="H78" i="13"/>
  <c r="H83" i="13"/>
  <c r="I82" i="13"/>
  <c r="F91" i="13"/>
  <c r="C119" i="13"/>
  <c r="G84" i="13"/>
  <c r="G92" i="13" s="1"/>
  <c r="C120" i="13"/>
  <c r="J69" i="13"/>
  <c r="K68" i="13"/>
  <c r="S21" i="13"/>
  <c r="E97" i="13"/>
  <c r="F96" i="13"/>
  <c r="I70" i="13"/>
  <c r="I78" i="13" s="1"/>
  <c r="D98" i="13"/>
  <c r="D106" i="13" s="1"/>
  <c r="T14" i="13"/>
  <c r="T22" i="13" s="1"/>
  <c r="N54" i="13"/>
  <c r="M55" i="13"/>
  <c r="C125" i="13" l="1"/>
  <c r="C122" i="13" s="1"/>
  <c r="T21" i="13"/>
  <c r="Q36" i="13"/>
  <c r="E98" i="13"/>
  <c r="E106" i="13" s="1"/>
  <c r="O50" i="13"/>
  <c r="H84" i="13"/>
  <c r="H91" i="13" s="1"/>
  <c r="D111" i="13"/>
  <c r="E110" i="13"/>
  <c r="V13" i="13"/>
  <c r="U14" i="13"/>
  <c r="U22" i="13" s="1"/>
  <c r="R28" i="13"/>
  <c r="R35" i="13" s="1"/>
  <c r="L68" i="13"/>
  <c r="K69" i="13"/>
  <c r="I83" i="13"/>
  <c r="J82" i="13"/>
  <c r="D105" i="13"/>
  <c r="I77" i="13"/>
  <c r="T26" i="13"/>
  <c r="S27" i="13"/>
  <c r="L63" i="13"/>
  <c r="M56" i="13"/>
  <c r="M63" i="13" s="1"/>
  <c r="R40" i="13"/>
  <c r="Q41" i="13"/>
  <c r="J70" i="13"/>
  <c r="J77" i="13" s="1"/>
  <c r="N55" i="13"/>
  <c r="O54" i="13"/>
  <c r="G91" i="13"/>
  <c r="G96" i="13"/>
  <c r="F97" i="13"/>
  <c r="P42" i="13"/>
  <c r="P50" i="13" s="1"/>
  <c r="C126" i="13" l="1"/>
  <c r="C133" i="13" s="1"/>
  <c r="D122" i="13"/>
  <c r="C124" i="13" s="1"/>
  <c r="C123" i="13"/>
  <c r="U21" i="13"/>
  <c r="R36" i="13"/>
  <c r="J78" i="13"/>
  <c r="M68" i="13"/>
  <c r="L69" i="13"/>
  <c r="O55" i="13"/>
  <c r="P54" i="13"/>
  <c r="M64" i="13"/>
  <c r="I84" i="13"/>
  <c r="I91" i="13" s="1"/>
  <c r="H92" i="13"/>
  <c r="K70" i="13"/>
  <c r="K78" i="13" s="1"/>
  <c r="W13" i="13"/>
  <c r="V14" i="13"/>
  <c r="V22" i="13" s="1"/>
  <c r="T27" i="13"/>
  <c r="U26" i="13"/>
  <c r="P49" i="13"/>
  <c r="F98" i="13"/>
  <c r="F105" i="13" s="1"/>
  <c r="Q42" i="13"/>
  <c r="Q49" i="13" s="1"/>
  <c r="E111" i="13"/>
  <c r="F110" i="13"/>
  <c r="E105" i="13"/>
  <c r="N56" i="13"/>
  <c r="N63" i="13" s="1"/>
  <c r="S28" i="13"/>
  <c r="S35" i="13" s="1"/>
  <c r="G97" i="13"/>
  <c r="H96" i="13"/>
  <c r="S40" i="13"/>
  <c r="R41" i="13"/>
  <c r="D112" i="13"/>
  <c r="J83" i="13"/>
  <c r="K82" i="13"/>
  <c r="C134" i="13" l="1"/>
  <c r="F106" i="13"/>
  <c r="N64" i="13"/>
  <c r="Q50" i="13"/>
  <c r="K77" i="13"/>
  <c r="I92" i="13"/>
  <c r="S36" i="13"/>
  <c r="V26" i="13"/>
  <c r="U27" i="13"/>
  <c r="D119" i="13"/>
  <c r="T28" i="13"/>
  <c r="T35" i="13" s="1"/>
  <c r="Q54" i="13"/>
  <c r="P55" i="13"/>
  <c r="O56" i="13"/>
  <c r="O63" i="13" s="1"/>
  <c r="K83" i="13"/>
  <c r="L82" i="13"/>
  <c r="T40" i="13"/>
  <c r="S41" i="13"/>
  <c r="V21" i="13"/>
  <c r="L70" i="13"/>
  <c r="L78" i="13" s="1"/>
  <c r="R42" i="13"/>
  <c r="R49" i="13" s="1"/>
  <c r="J84" i="13"/>
  <c r="J92" i="13" s="1"/>
  <c r="H97" i="13"/>
  <c r="I96" i="13"/>
  <c r="D124" i="13"/>
  <c r="C139" i="13"/>
  <c r="C137" i="13" s="1"/>
  <c r="M69" i="13"/>
  <c r="N68" i="13"/>
  <c r="W14" i="13"/>
  <c r="W22" i="13" s="1"/>
  <c r="F111" i="13"/>
  <c r="G110" i="13"/>
  <c r="G98" i="13"/>
  <c r="G106" i="13" s="1"/>
  <c r="X13" i="13"/>
  <c r="D120" i="13"/>
  <c r="E112" i="13"/>
  <c r="E120" i="13" s="1"/>
  <c r="L77" i="13" l="1"/>
  <c r="G105" i="13"/>
  <c r="S42" i="13"/>
  <c r="S49" i="13" s="1"/>
  <c r="R54" i="13"/>
  <c r="Q55" i="13"/>
  <c r="E119" i="13"/>
  <c r="G111" i="13"/>
  <c r="H110" i="13"/>
  <c r="C136" i="13"/>
  <c r="D136" i="13"/>
  <c r="C140" i="13"/>
  <c r="R50" i="13"/>
  <c r="L83" i="13"/>
  <c r="M82" i="13"/>
  <c r="T36" i="13"/>
  <c r="F112" i="13"/>
  <c r="F120" i="13" s="1"/>
  <c r="E124" i="13"/>
  <c r="D125" i="13"/>
  <c r="K84" i="13"/>
  <c r="K92" i="13" s="1"/>
  <c r="I97" i="13"/>
  <c r="J96" i="13"/>
  <c r="O64" i="13"/>
  <c r="H98" i="13"/>
  <c r="H106" i="13" s="1"/>
  <c r="U28" i="13"/>
  <c r="U36" i="13" s="1"/>
  <c r="X14" i="13"/>
  <c r="X22" i="13" s="1"/>
  <c r="W21" i="13"/>
  <c r="Y13" i="13"/>
  <c r="V27" i="13"/>
  <c r="W26" i="13"/>
  <c r="J91" i="13"/>
  <c r="P56" i="13"/>
  <c r="P63" i="13" s="1"/>
  <c r="N69" i="13"/>
  <c r="O68" i="13"/>
  <c r="M70" i="13"/>
  <c r="M78" i="13" s="1"/>
  <c r="U40" i="13"/>
  <c r="T41" i="13"/>
  <c r="U35" i="13" l="1"/>
  <c r="S50" i="13"/>
  <c r="F119" i="13"/>
  <c r="Y14" i="13"/>
  <c r="Y22" i="13" s="1"/>
  <c r="M77" i="13"/>
  <c r="F124" i="13"/>
  <c r="E125" i="13"/>
  <c r="H111" i="13"/>
  <c r="I110" i="13"/>
  <c r="G112" i="13"/>
  <c r="G120" i="13" s="1"/>
  <c r="V28" i="13"/>
  <c r="V35" i="13" s="1"/>
  <c r="J97" i="13"/>
  <c r="K96" i="13"/>
  <c r="P68" i="13"/>
  <c r="O69" i="13"/>
  <c r="Z13" i="13"/>
  <c r="I98" i="13"/>
  <c r="I105" i="13" s="1"/>
  <c r="Q56" i="13"/>
  <c r="Q63" i="13" s="1"/>
  <c r="S54" i="13"/>
  <c r="R55" i="13"/>
  <c r="W27" i="13"/>
  <c r="X26" i="13"/>
  <c r="N70" i="13"/>
  <c r="N78" i="13" s="1"/>
  <c r="H105" i="13"/>
  <c r="K91" i="13"/>
  <c r="C138" i="13"/>
  <c r="C147" i="13"/>
  <c r="T42" i="13"/>
  <c r="T49" i="13" s="1"/>
  <c r="P64" i="13"/>
  <c r="X21" i="13"/>
  <c r="N82" i="13"/>
  <c r="M83" i="13"/>
  <c r="U41" i="13"/>
  <c r="V40" i="13"/>
  <c r="D126" i="13"/>
  <c r="D133" i="13" s="1"/>
  <c r="L84" i="13"/>
  <c r="L92" i="13" s="1"/>
  <c r="C148" i="13"/>
  <c r="D134" i="13" l="1"/>
  <c r="U42" i="13"/>
  <c r="U50" i="13" s="1"/>
  <c r="M84" i="13"/>
  <c r="M92" i="13" s="1"/>
  <c r="C153" i="13"/>
  <c r="D138" i="13"/>
  <c r="R56" i="13"/>
  <c r="R63" i="13" s="1"/>
  <c r="I106" i="13"/>
  <c r="V36" i="13"/>
  <c r="E126" i="13"/>
  <c r="E133" i="13" s="1"/>
  <c r="L91" i="13"/>
  <c r="O82" i="13"/>
  <c r="N83" i="13"/>
  <c r="S55" i="13"/>
  <c r="T54" i="13"/>
  <c r="Z14" i="13"/>
  <c r="Z21" i="13" s="1"/>
  <c r="F125" i="13"/>
  <c r="G124" i="13"/>
  <c r="AA13" i="13"/>
  <c r="G119" i="13"/>
  <c r="N77" i="13"/>
  <c r="Q64" i="13"/>
  <c r="O70" i="13"/>
  <c r="O78" i="13" s="1"/>
  <c r="T50" i="13"/>
  <c r="Q68" i="13"/>
  <c r="P69" i="13"/>
  <c r="Y21" i="13"/>
  <c r="L96" i="13"/>
  <c r="K97" i="13"/>
  <c r="W40" i="13"/>
  <c r="V41" i="13"/>
  <c r="X27" i="13"/>
  <c r="Y26" i="13"/>
  <c r="J98" i="13"/>
  <c r="J105" i="13" s="1"/>
  <c r="J110" i="13"/>
  <c r="I111" i="13"/>
  <c r="W28" i="13"/>
  <c r="W36" i="13" s="1"/>
  <c r="H112" i="13"/>
  <c r="H119" i="13" s="1"/>
  <c r="J106" i="13" l="1"/>
  <c r="H120" i="13"/>
  <c r="O77" i="13"/>
  <c r="R64" i="13"/>
  <c r="Z22" i="13"/>
  <c r="C154" i="13"/>
  <c r="C151" i="13"/>
  <c r="D150" i="13"/>
  <c r="C150" i="13"/>
  <c r="E134" i="13"/>
  <c r="P70" i="13"/>
  <c r="P77" i="13" s="1"/>
  <c r="W35" i="13"/>
  <c r="Z26" i="13"/>
  <c r="Y27" i="13"/>
  <c r="Q69" i="13"/>
  <c r="R68" i="13"/>
  <c r="T55" i="13"/>
  <c r="U54" i="13"/>
  <c r="M91" i="13"/>
  <c r="X28" i="13"/>
  <c r="X35" i="13" s="1"/>
  <c r="AA14" i="13"/>
  <c r="AA22" i="13" s="1"/>
  <c r="S56" i="13"/>
  <c r="S64" i="13" s="1"/>
  <c r="AB13" i="13"/>
  <c r="V42" i="13"/>
  <c r="V49" i="13" s="1"/>
  <c r="N84" i="13"/>
  <c r="N92" i="13" s="1"/>
  <c r="I112" i="13"/>
  <c r="I120" i="13" s="1"/>
  <c r="W41" i="13"/>
  <c r="X40" i="13"/>
  <c r="H124" i="13"/>
  <c r="G125" i="13"/>
  <c r="O83" i="13"/>
  <c r="P82" i="13"/>
  <c r="U49" i="13"/>
  <c r="K98" i="13"/>
  <c r="K106" i="13" s="1"/>
  <c r="F126" i="13"/>
  <c r="K110" i="13"/>
  <c r="J111" i="13"/>
  <c r="L97" i="13"/>
  <c r="M96" i="13"/>
  <c r="E138" i="13"/>
  <c r="D139" i="13"/>
  <c r="P78" i="13" l="1"/>
  <c r="S63" i="13"/>
  <c r="N91" i="13"/>
  <c r="I119" i="13"/>
  <c r="AB14" i="13"/>
  <c r="AB21" i="13" s="1"/>
  <c r="X36" i="13"/>
  <c r="Y28" i="13"/>
  <c r="Y36" i="13" s="1"/>
  <c r="C152" i="13"/>
  <c r="K111" i="13"/>
  <c r="L110" i="13"/>
  <c r="Q82" i="13"/>
  <c r="P83" i="13"/>
  <c r="AC13" i="13"/>
  <c r="Z27" i="13"/>
  <c r="AA26" i="13"/>
  <c r="G126" i="13"/>
  <c r="G134" i="13" s="1"/>
  <c r="F134" i="13"/>
  <c r="E139" i="13"/>
  <c r="F138" i="13"/>
  <c r="H125" i="13"/>
  <c r="I124" i="13"/>
  <c r="V54" i="13"/>
  <c r="U55" i="13"/>
  <c r="C161" i="13"/>
  <c r="F133" i="13"/>
  <c r="M97" i="13"/>
  <c r="N96" i="13"/>
  <c r="K105" i="13"/>
  <c r="X41" i="13"/>
  <c r="Y40" i="13"/>
  <c r="AA21" i="13"/>
  <c r="T56" i="13"/>
  <c r="T64" i="13" s="1"/>
  <c r="C162" i="13"/>
  <c r="O84" i="13"/>
  <c r="O92" i="13" s="1"/>
  <c r="L98" i="13"/>
  <c r="L105" i="13" s="1"/>
  <c r="W42" i="13"/>
  <c r="W49" i="13" s="1"/>
  <c r="V50" i="13"/>
  <c r="R69" i="13"/>
  <c r="S68" i="13"/>
  <c r="D140" i="13"/>
  <c r="D147" i="13" s="1"/>
  <c r="J112" i="13"/>
  <c r="J120" i="13" s="1"/>
  <c r="Q70" i="13"/>
  <c r="Q78" i="13" s="1"/>
  <c r="D148" i="13" l="1"/>
  <c r="L106" i="13"/>
  <c r="W50" i="13"/>
  <c r="Y35" i="13"/>
  <c r="P84" i="13"/>
  <c r="P91" i="13" s="1"/>
  <c r="T63" i="13"/>
  <c r="S69" i="13"/>
  <c r="T68" i="13"/>
  <c r="U56" i="13"/>
  <c r="U63" i="13" s="1"/>
  <c r="G133" i="13"/>
  <c r="Q83" i="13"/>
  <c r="R82" i="13"/>
  <c r="AB22" i="13"/>
  <c r="R70" i="13"/>
  <c r="R78" i="13" s="1"/>
  <c r="Y41" i="13"/>
  <c r="Z40" i="13"/>
  <c r="W54" i="13"/>
  <c r="V55" i="13"/>
  <c r="M110" i="13"/>
  <c r="L111" i="13"/>
  <c r="O91" i="13"/>
  <c r="X42" i="13"/>
  <c r="X50" i="13" s="1"/>
  <c r="I125" i="13"/>
  <c r="J124" i="13"/>
  <c r="K112" i="13"/>
  <c r="K120" i="13" s="1"/>
  <c r="H126" i="13"/>
  <c r="H134" i="13" s="1"/>
  <c r="AB26" i="13"/>
  <c r="AA27" i="13"/>
  <c r="D152" i="13"/>
  <c r="C167" i="13"/>
  <c r="Q77" i="13"/>
  <c r="J119" i="13"/>
  <c r="O96" i="13"/>
  <c r="N97" i="13"/>
  <c r="F139" i="13"/>
  <c r="G138" i="13"/>
  <c r="Z28" i="13"/>
  <c r="Z35" i="13" s="1"/>
  <c r="M98" i="13"/>
  <c r="M106" i="13" s="1"/>
  <c r="E140" i="13"/>
  <c r="E147" i="13" s="1"/>
  <c r="AC14" i="13"/>
  <c r="AC21" i="13" s="1"/>
  <c r="AD13" i="13"/>
  <c r="AC22" i="13" l="1"/>
  <c r="X49" i="13"/>
  <c r="E148" i="13"/>
  <c r="U64" i="13"/>
  <c r="Z36" i="13"/>
  <c r="C164" i="13"/>
  <c r="C168" i="13"/>
  <c r="C165" i="13"/>
  <c r="D164" i="13"/>
  <c r="K119" i="13"/>
  <c r="L112" i="13"/>
  <c r="L120" i="13" s="1"/>
  <c r="R77" i="13"/>
  <c r="U68" i="13"/>
  <c r="T69" i="13"/>
  <c r="E152" i="13"/>
  <c r="D153" i="13"/>
  <c r="N110" i="13"/>
  <c r="M111" i="13"/>
  <c r="S70" i="13"/>
  <c r="S77" i="13" s="1"/>
  <c r="G139" i="13"/>
  <c r="H138" i="13"/>
  <c r="AA28" i="13"/>
  <c r="AA36" i="13" s="1"/>
  <c r="J125" i="13"/>
  <c r="K124" i="13"/>
  <c r="V56" i="13"/>
  <c r="V63" i="13" s="1"/>
  <c r="R83" i="13"/>
  <c r="S82" i="13"/>
  <c r="AE13" i="13"/>
  <c r="F140" i="13"/>
  <c r="F148" i="13" s="1"/>
  <c r="AC26" i="13"/>
  <c r="AB27" i="13"/>
  <c r="I126" i="13"/>
  <c r="I133" i="13" s="1"/>
  <c r="W55" i="13"/>
  <c r="X54" i="13"/>
  <c r="Q84" i="13"/>
  <c r="Q92" i="13" s="1"/>
  <c r="AD14" i="13"/>
  <c r="AD22" i="13" s="1"/>
  <c r="N98" i="13"/>
  <c r="N106" i="13" s="1"/>
  <c r="H133" i="13"/>
  <c r="AA40" i="13"/>
  <c r="Z41" i="13"/>
  <c r="P92" i="13"/>
  <c r="Y42" i="13"/>
  <c r="Y50" i="13" s="1"/>
  <c r="M105" i="13"/>
  <c r="P96" i="13"/>
  <c r="O97" i="13"/>
  <c r="Q91" i="13" l="1"/>
  <c r="AA35" i="13"/>
  <c r="N105" i="13"/>
  <c r="AD21" i="13"/>
  <c r="AB40" i="13"/>
  <c r="AA41" i="13"/>
  <c r="F147" i="13"/>
  <c r="V64" i="13"/>
  <c r="G140" i="13"/>
  <c r="G147" i="13" s="1"/>
  <c r="T70" i="13"/>
  <c r="T77" i="13" s="1"/>
  <c r="X55" i="13"/>
  <c r="Y54" i="13"/>
  <c r="S78" i="13"/>
  <c r="V68" i="13"/>
  <c r="U69" i="13"/>
  <c r="Y49" i="13"/>
  <c r="W56" i="13"/>
  <c r="W64" i="13" s="1"/>
  <c r="L124" i="13"/>
  <c r="K125" i="13"/>
  <c r="I134" i="13"/>
  <c r="AE14" i="13"/>
  <c r="AE22" i="13" s="1"/>
  <c r="J126" i="13"/>
  <c r="J133" i="13" s="1"/>
  <c r="L119" i="13"/>
  <c r="C175" i="13"/>
  <c r="AF13" i="13"/>
  <c r="M112" i="13"/>
  <c r="M119" i="13" s="1"/>
  <c r="C176" i="13"/>
  <c r="Z42" i="13"/>
  <c r="Z50" i="13" s="1"/>
  <c r="S83" i="13"/>
  <c r="T82" i="13"/>
  <c r="N111" i="13"/>
  <c r="O110" i="13"/>
  <c r="C166" i="13"/>
  <c r="O98" i="13"/>
  <c r="O106" i="13" s="1"/>
  <c r="AB28" i="13"/>
  <c r="AB36" i="13" s="1"/>
  <c r="D154" i="13"/>
  <c r="D161" i="13" s="1"/>
  <c r="R84" i="13"/>
  <c r="R92" i="13" s="1"/>
  <c r="P97" i="13"/>
  <c r="Q96" i="13"/>
  <c r="AD26" i="13"/>
  <c r="AC27" i="13"/>
  <c r="I138" i="13"/>
  <c r="H139" i="13"/>
  <c r="F152" i="13"/>
  <c r="E153" i="13"/>
  <c r="D162" i="13" l="1"/>
  <c r="M120" i="13"/>
  <c r="AE21" i="13"/>
  <c r="T78" i="13"/>
  <c r="O105" i="13"/>
  <c r="AG13" i="13"/>
  <c r="AI15" i="13" s="1"/>
  <c r="Z49" i="13"/>
  <c r="U70" i="13"/>
  <c r="U78" i="13" s="1"/>
  <c r="K126" i="13"/>
  <c r="K134" i="13" s="1"/>
  <c r="V69" i="13"/>
  <c r="W68" i="13"/>
  <c r="G148" i="13"/>
  <c r="R91" i="13"/>
  <c r="T83" i="13"/>
  <c r="U82" i="13"/>
  <c r="D166" i="13"/>
  <c r="C181" i="13"/>
  <c r="J134" i="13"/>
  <c r="M124" i="13"/>
  <c r="L125" i="13"/>
  <c r="I139" i="13"/>
  <c r="J138" i="13"/>
  <c r="AE26" i="13"/>
  <c r="AD27" i="13"/>
  <c r="Q97" i="13"/>
  <c r="R96" i="13"/>
  <c r="O111" i="13"/>
  <c r="P110" i="13"/>
  <c r="W63" i="13"/>
  <c r="Z54" i="13"/>
  <c r="Y55" i="13"/>
  <c r="H140" i="13"/>
  <c r="H148" i="13" s="1"/>
  <c r="AC28" i="13"/>
  <c r="AC36" i="13" s="1"/>
  <c r="P98" i="13"/>
  <c r="P105" i="13" s="1"/>
  <c r="E154" i="13"/>
  <c r="E161" i="13" s="1"/>
  <c r="AB35" i="13"/>
  <c r="N112" i="13"/>
  <c r="N120" i="13" s="1"/>
  <c r="X56" i="13"/>
  <c r="X63" i="13" s="1"/>
  <c r="AA42" i="13"/>
  <c r="AA50" i="13" s="1"/>
  <c r="G152" i="13"/>
  <c r="F153" i="13"/>
  <c r="S84" i="13"/>
  <c r="S91" i="13" s="1"/>
  <c r="AF14" i="13"/>
  <c r="AF21" i="13" s="1"/>
  <c r="AB41" i="13"/>
  <c r="AC40" i="13"/>
  <c r="P106" i="13" l="1"/>
  <c r="H147" i="13"/>
  <c r="AC35" i="13"/>
  <c r="N119" i="13"/>
  <c r="K133" i="13"/>
  <c r="Y56" i="13"/>
  <c r="Y63" i="13" s="1"/>
  <c r="AB42" i="13"/>
  <c r="AB50" i="13" s="1"/>
  <c r="G153" i="13"/>
  <c r="H152" i="13"/>
  <c r="AA54" i="13"/>
  <c r="Z55" i="13"/>
  <c r="J139" i="13"/>
  <c r="K138" i="13"/>
  <c r="V82" i="13"/>
  <c r="U83" i="13"/>
  <c r="F154" i="13"/>
  <c r="I140" i="13"/>
  <c r="I147" i="13" s="1"/>
  <c r="T84" i="13"/>
  <c r="T92" i="13" s="1"/>
  <c r="U77" i="13"/>
  <c r="AE27" i="13"/>
  <c r="AF26" i="13"/>
  <c r="AA49" i="13"/>
  <c r="P111" i="13"/>
  <c r="Q110" i="13"/>
  <c r="L126" i="13"/>
  <c r="L133" i="13" s="1"/>
  <c r="O112" i="13"/>
  <c r="O120" i="13" s="1"/>
  <c r="N124" i="13"/>
  <c r="M125" i="13"/>
  <c r="AF22" i="13"/>
  <c r="X64" i="13"/>
  <c r="E162" i="13"/>
  <c r="R97" i="13"/>
  <c r="S96" i="13"/>
  <c r="X68" i="13"/>
  <c r="W69" i="13"/>
  <c r="AC41" i="13"/>
  <c r="AD40" i="13"/>
  <c r="Q98" i="13"/>
  <c r="Q106" i="13" s="1"/>
  <c r="C178" i="13"/>
  <c r="C182" i="13"/>
  <c r="C179" i="13"/>
  <c r="D178" i="13"/>
  <c r="V70" i="13"/>
  <c r="V78" i="13" s="1"/>
  <c r="AG14" i="13"/>
  <c r="AI13" i="13" s="1"/>
  <c r="S92" i="13"/>
  <c r="AD28" i="13"/>
  <c r="AD35" i="13" s="1"/>
  <c r="D167" i="13"/>
  <c r="E166" i="13"/>
  <c r="AI20" i="13" l="1"/>
  <c r="AJ20" i="13" s="1"/>
  <c r="I148" i="13"/>
  <c r="AD36" i="13"/>
  <c r="Q105" i="13"/>
  <c r="L134" i="13"/>
  <c r="T91" i="13"/>
  <c r="G154" i="13"/>
  <c r="G162" i="13" s="1"/>
  <c r="AC42" i="13"/>
  <c r="AC50" i="13" s="1"/>
  <c r="M126" i="13"/>
  <c r="M134" i="13" s="1"/>
  <c r="R110" i="13"/>
  <c r="Q111" i="13"/>
  <c r="U84" i="13"/>
  <c r="U91" i="13" s="1"/>
  <c r="AB49" i="13"/>
  <c r="E167" i="13"/>
  <c r="F166" i="13"/>
  <c r="C180" i="13"/>
  <c r="W70" i="13"/>
  <c r="W78" i="13" s="1"/>
  <c r="N125" i="13"/>
  <c r="O124" i="13"/>
  <c r="P112" i="13"/>
  <c r="P120" i="13" s="1"/>
  <c r="V83" i="13"/>
  <c r="W82" i="13"/>
  <c r="AE40" i="13"/>
  <c r="AD41" i="13"/>
  <c r="AG21" i="13"/>
  <c r="AI21" i="13" s="1"/>
  <c r="D168" i="13"/>
  <c r="D176" i="13" s="1"/>
  <c r="AG22" i="13"/>
  <c r="AI22" i="13" s="1"/>
  <c r="V77" i="13"/>
  <c r="C189" i="13"/>
  <c r="Y68" i="13"/>
  <c r="X69" i="13"/>
  <c r="O119" i="13"/>
  <c r="L138" i="13"/>
  <c r="K139" i="13"/>
  <c r="C190" i="13"/>
  <c r="T96" i="13"/>
  <c r="S97" i="13"/>
  <c r="AF27" i="13"/>
  <c r="AG26" i="13"/>
  <c r="J140" i="13"/>
  <c r="J148" i="13" s="1"/>
  <c r="R98" i="13"/>
  <c r="R105" i="13" s="1"/>
  <c r="AE28" i="13"/>
  <c r="AE36" i="13" s="1"/>
  <c r="Z56" i="13"/>
  <c r="Z64" i="13" s="1"/>
  <c r="Y64" i="13"/>
  <c r="F161" i="13"/>
  <c r="AA55" i="13"/>
  <c r="AB54" i="13"/>
  <c r="AI19" i="13"/>
  <c r="AI17" i="13"/>
  <c r="F162" i="13"/>
  <c r="H153" i="13"/>
  <c r="I152" i="13"/>
  <c r="AJ16" i="13" l="1"/>
  <c r="M133" i="13"/>
  <c r="AE35" i="13"/>
  <c r="D175" i="13"/>
  <c r="J147" i="13"/>
  <c r="Z63" i="13"/>
  <c r="AG27" i="13"/>
  <c r="AI29" i="13" s="1"/>
  <c r="S98" i="13"/>
  <c r="S105" i="13" s="1"/>
  <c r="W77" i="13"/>
  <c r="U92" i="13"/>
  <c r="AC49" i="13"/>
  <c r="AD42" i="13"/>
  <c r="AD49" i="13" s="1"/>
  <c r="R106" i="13"/>
  <c r="K140" i="13"/>
  <c r="K148" i="13" s="1"/>
  <c r="W83" i="13"/>
  <c r="X82" i="13"/>
  <c r="V84" i="13"/>
  <c r="V92" i="13" s="1"/>
  <c r="Q112" i="13"/>
  <c r="Q120" i="13" s="1"/>
  <c r="C195" i="13"/>
  <c r="D180" i="13"/>
  <c r="R111" i="13"/>
  <c r="S110" i="13"/>
  <c r="G161" i="13"/>
  <c r="M138" i="13"/>
  <c r="L139" i="13"/>
  <c r="P119" i="13"/>
  <c r="G166" i="13"/>
  <c r="F167" i="13"/>
  <c r="J152" i="13"/>
  <c r="I153" i="13"/>
  <c r="AB55" i="13"/>
  <c r="AC54" i="13"/>
  <c r="X70" i="13"/>
  <c r="X78" i="13" s="1"/>
  <c r="H154" i="13"/>
  <c r="H161" i="13" s="1"/>
  <c r="AA56" i="13"/>
  <c r="AA63" i="13" s="1"/>
  <c r="AF28" i="13"/>
  <c r="AF35" i="13" s="1"/>
  <c r="Y69" i="13"/>
  <c r="Z68" i="13"/>
  <c r="E168" i="13"/>
  <c r="E176" i="13" s="1"/>
  <c r="P124" i="13"/>
  <c r="O125" i="13"/>
  <c r="T97" i="13"/>
  <c r="U96" i="13"/>
  <c r="AF40" i="13"/>
  <c r="AE41" i="13"/>
  <c r="N126" i="13"/>
  <c r="N133" i="13" s="1"/>
  <c r="AF36" i="13" l="1"/>
  <c r="N134" i="13"/>
  <c r="E175" i="13"/>
  <c r="AA64" i="13"/>
  <c r="H162" i="13"/>
  <c r="K147" i="13"/>
  <c r="AG28" i="13"/>
  <c r="AI27" i="13" s="1"/>
  <c r="AE42" i="13"/>
  <c r="AE49" i="13" s="1"/>
  <c r="AF41" i="13"/>
  <c r="AG40" i="13"/>
  <c r="AA68" i="13"/>
  <c r="Z69" i="13"/>
  <c r="C196" i="13"/>
  <c r="C193" i="13"/>
  <c r="C192" i="13"/>
  <c r="D192" i="13"/>
  <c r="W84" i="13"/>
  <c r="W92" i="13" s="1"/>
  <c r="Y70" i="13"/>
  <c r="Y78" i="13" s="1"/>
  <c r="Q119" i="13"/>
  <c r="T98" i="13"/>
  <c r="T106" i="13" s="1"/>
  <c r="AC55" i="13"/>
  <c r="AD54" i="13"/>
  <c r="L140" i="13"/>
  <c r="L148" i="13" s="1"/>
  <c r="M139" i="13"/>
  <c r="N138" i="13"/>
  <c r="Q124" i="13"/>
  <c r="P125" i="13"/>
  <c r="X77" i="13"/>
  <c r="I154" i="13"/>
  <c r="I162" i="13" s="1"/>
  <c r="S106" i="13"/>
  <c r="U97" i="13"/>
  <c r="V96" i="13"/>
  <c r="O126" i="13"/>
  <c r="O134" i="13" s="1"/>
  <c r="AB56" i="13"/>
  <c r="AB63" i="13" s="1"/>
  <c r="J153" i="13"/>
  <c r="K152" i="13"/>
  <c r="S111" i="13"/>
  <c r="T110" i="13"/>
  <c r="V91" i="13"/>
  <c r="AD50" i="13"/>
  <c r="AI31" i="13"/>
  <c r="AI33" i="13"/>
  <c r="F168" i="13"/>
  <c r="F175" i="13" s="1"/>
  <c r="R112" i="13"/>
  <c r="R120" i="13" s="1"/>
  <c r="H166" i="13"/>
  <c r="G167" i="13"/>
  <c r="E180" i="13"/>
  <c r="D181" i="13"/>
  <c r="Y82" i="13"/>
  <c r="X83" i="13"/>
  <c r="AI34" i="13" l="1"/>
  <c r="AJ34" i="13" s="1"/>
  <c r="AJ30" i="13"/>
  <c r="I161" i="13"/>
  <c r="L147" i="13"/>
  <c r="C194" i="13"/>
  <c r="D194" i="13" s="1"/>
  <c r="AG35" i="13"/>
  <c r="AI35" i="13" s="1"/>
  <c r="AG36" i="13"/>
  <c r="AI36" i="13" s="1"/>
  <c r="J154" i="13"/>
  <c r="J162" i="13" s="1"/>
  <c r="R119" i="13"/>
  <c r="AB64" i="13"/>
  <c r="X84" i="13"/>
  <c r="X92" i="13" s="1"/>
  <c r="AA69" i="13"/>
  <c r="AB68" i="13"/>
  <c r="AG41" i="13"/>
  <c r="D182" i="13"/>
  <c r="D189" i="13" s="1"/>
  <c r="O133" i="13"/>
  <c r="Y77" i="13"/>
  <c r="AF42" i="13"/>
  <c r="AF49" i="13" s="1"/>
  <c r="Z82" i="13"/>
  <c r="Y83" i="13"/>
  <c r="F180" i="13"/>
  <c r="E181" i="13"/>
  <c r="S112" i="13"/>
  <c r="S120" i="13" s="1"/>
  <c r="C203" i="13"/>
  <c r="AE50" i="13"/>
  <c r="U110" i="13"/>
  <c r="T111" i="13"/>
  <c r="AE54" i="13"/>
  <c r="AD55" i="13"/>
  <c r="G168" i="13"/>
  <c r="G176" i="13" s="1"/>
  <c r="F176" i="13"/>
  <c r="P126" i="13"/>
  <c r="P134" i="13" s="1"/>
  <c r="AC56" i="13"/>
  <c r="AC64" i="13" s="1"/>
  <c r="H167" i="13"/>
  <c r="I166" i="13"/>
  <c r="K153" i="13"/>
  <c r="L152" i="13"/>
  <c r="V97" i="13"/>
  <c r="W96" i="13"/>
  <c r="Q125" i="13"/>
  <c r="R124" i="13"/>
  <c r="T105" i="13"/>
  <c r="W91" i="13"/>
  <c r="C204" i="13"/>
  <c r="U98" i="13"/>
  <c r="U106" i="13" s="1"/>
  <c r="N139" i="13"/>
  <c r="O138" i="13"/>
  <c r="M140" i="13"/>
  <c r="M147" i="13" s="1"/>
  <c r="Z70" i="13"/>
  <c r="Z77" i="13" s="1"/>
  <c r="C209" i="13" l="1"/>
  <c r="C207" i="13" s="1"/>
  <c r="M148" i="13"/>
  <c r="P133" i="13"/>
  <c r="D190" i="13"/>
  <c r="G175" i="13"/>
  <c r="AC63" i="13"/>
  <c r="O139" i="13"/>
  <c r="P138" i="13"/>
  <c r="R125" i="13"/>
  <c r="S124" i="13"/>
  <c r="N140" i="13"/>
  <c r="N148" i="13" s="1"/>
  <c r="Q126" i="13"/>
  <c r="Q134" i="13" s="1"/>
  <c r="AF50" i="13"/>
  <c r="X91" i="13"/>
  <c r="Z78" i="13"/>
  <c r="X96" i="13"/>
  <c r="W97" i="13"/>
  <c r="AD56" i="13"/>
  <c r="AD63" i="13" s="1"/>
  <c r="S119" i="13"/>
  <c r="AG42" i="13"/>
  <c r="AI41" i="13" s="1"/>
  <c r="AI43" i="13"/>
  <c r="V98" i="13"/>
  <c r="V106" i="13" s="1"/>
  <c r="AF54" i="13"/>
  <c r="AE55" i="13"/>
  <c r="D195" i="13"/>
  <c r="E194" i="13"/>
  <c r="U105" i="13"/>
  <c r="L153" i="13"/>
  <c r="M152" i="13"/>
  <c r="T112" i="13"/>
  <c r="T120" i="13" s="1"/>
  <c r="E182" i="13"/>
  <c r="E190" i="13" s="1"/>
  <c r="K154" i="13"/>
  <c r="K161" i="13" s="1"/>
  <c r="U111" i="13"/>
  <c r="V110" i="13"/>
  <c r="G180" i="13"/>
  <c r="F181" i="13"/>
  <c r="J161" i="13"/>
  <c r="I167" i="13"/>
  <c r="J166" i="13"/>
  <c r="Y84" i="13"/>
  <c r="Y92" i="13" s="1"/>
  <c r="AB69" i="13"/>
  <c r="AC68" i="13"/>
  <c r="H168" i="13"/>
  <c r="H176" i="13" s="1"/>
  <c r="Z83" i="13"/>
  <c r="AA82" i="13"/>
  <c r="AA70" i="13"/>
  <c r="AA77" i="13" s="1"/>
  <c r="C210" i="13" l="1"/>
  <c r="C218" i="13" s="1"/>
  <c r="C206" i="13"/>
  <c r="D206" i="13"/>
  <c r="Q133" i="13"/>
  <c r="AD64" i="13"/>
  <c r="N147" i="13"/>
  <c r="AA78" i="13"/>
  <c r="Y91" i="13"/>
  <c r="V105" i="13"/>
  <c r="L154" i="13"/>
  <c r="L161" i="13" s="1"/>
  <c r="I168" i="13"/>
  <c r="I175" i="13" s="1"/>
  <c r="K162" i="13"/>
  <c r="AI45" i="13"/>
  <c r="AJ44" i="13" s="1"/>
  <c r="AI47" i="13"/>
  <c r="AI48" i="13"/>
  <c r="AJ48" i="13" s="1"/>
  <c r="W98" i="13"/>
  <c r="W106" i="13" s="1"/>
  <c r="K166" i="13"/>
  <c r="J167" i="13"/>
  <c r="AD68" i="13"/>
  <c r="AC69" i="13"/>
  <c r="E189" i="13"/>
  <c r="F194" i="13"/>
  <c r="E195" i="13"/>
  <c r="AG50" i="13"/>
  <c r="AI50" i="13" s="1"/>
  <c r="Y96" i="13"/>
  <c r="X97" i="13"/>
  <c r="G181" i="13"/>
  <c r="H180" i="13"/>
  <c r="H175" i="13"/>
  <c r="AB70" i="13"/>
  <c r="AB78" i="13" s="1"/>
  <c r="F182" i="13"/>
  <c r="F190" i="13" s="1"/>
  <c r="D196" i="13"/>
  <c r="D203" i="13" s="1"/>
  <c r="AG49" i="13"/>
  <c r="AI49" i="13" s="1"/>
  <c r="S125" i="13"/>
  <c r="T124" i="13"/>
  <c r="AE56" i="13"/>
  <c r="AE64" i="13" s="1"/>
  <c r="AA83" i="13"/>
  <c r="AB82" i="13"/>
  <c r="V111" i="13"/>
  <c r="W110" i="13"/>
  <c r="T119" i="13"/>
  <c r="AF55" i="13"/>
  <c r="AG54" i="13"/>
  <c r="R126" i="13"/>
  <c r="R134" i="13" s="1"/>
  <c r="Z84" i="13"/>
  <c r="Z91" i="13" s="1"/>
  <c r="U112" i="13"/>
  <c r="U120" i="13" s="1"/>
  <c r="P139" i="13"/>
  <c r="Q138" i="13"/>
  <c r="N152" i="13"/>
  <c r="M153" i="13"/>
  <c r="O140" i="13"/>
  <c r="O148" i="13" s="1"/>
  <c r="C217" i="13" l="1"/>
  <c r="C208" i="13"/>
  <c r="C223" i="13" s="1"/>
  <c r="D220" i="13" s="1"/>
  <c r="O147" i="13"/>
  <c r="F189" i="13"/>
  <c r="W105" i="13"/>
  <c r="L162" i="13"/>
  <c r="U119" i="13"/>
  <c r="I176" i="13"/>
  <c r="AE63" i="13"/>
  <c r="AG55" i="13"/>
  <c r="AG56" i="13" s="1"/>
  <c r="P140" i="13"/>
  <c r="P148" i="13" s="1"/>
  <c r="AA84" i="13"/>
  <c r="AA92" i="13" s="1"/>
  <c r="D204" i="13"/>
  <c r="AB77" i="13"/>
  <c r="F195" i="13"/>
  <c r="G194" i="13"/>
  <c r="R133" i="13"/>
  <c r="I180" i="13"/>
  <c r="H181" i="13"/>
  <c r="AC70" i="13"/>
  <c r="AC78" i="13" s="1"/>
  <c r="AF56" i="13"/>
  <c r="AF64" i="13" s="1"/>
  <c r="G182" i="13"/>
  <c r="G190" i="13" s="1"/>
  <c r="AE68" i="13"/>
  <c r="AD69" i="13"/>
  <c r="M154" i="13"/>
  <c r="M162" i="13" s="1"/>
  <c r="Z92" i="13"/>
  <c r="U124" i="13"/>
  <c r="T125" i="13"/>
  <c r="X98" i="13"/>
  <c r="X106" i="13" s="1"/>
  <c r="J168" i="13"/>
  <c r="J175" i="13" s="1"/>
  <c r="O152" i="13"/>
  <c r="N153" i="13"/>
  <c r="W111" i="13"/>
  <c r="X110" i="13"/>
  <c r="Z96" i="13"/>
  <c r="Y97" i="13"/>
  <c r="L166" i="13"/>
  <c r="K167" i="13"/>
  <c r="V112" i="13"/>
  <c r="V119" i="13" s="1"/>
  <c r="S126" i="13"/>
  <c r="S134" i="13" s="1"/>
  <c r="R138" i="13"/>
  <c r="Q139" i="13"/>
  <c r="AB83" i="13"/>
  <c r="AC82" i="13"/>
  <c r="E196" i="13"/>
  <c r="E203" i="13" s="1"/>
  <c r="AI55" i="13" l="1"/>
  <c r="C221" i="13"/>
  <c r="C224" i="13"/>
  <c r="C232" i="13" s="1"/>
  <c r="C220" i="13"/>
  <c r="C222" i="13" s="1"/>
  <c r="D208" i="13"/>
  <c r="D209" i="13" s="1"/>
  <c r="D210" i="13" s="1"/>
  <c r="D217" i="13" s="1"/>
  <c r="J176" i="13"/>
  <c r="E204" i="13"/>
  <c r="AF63" i="13"/>
  <c r="AI57" i="13"/>
  <c r="M161" i="13"/>
  <c r="AG64" i="13"/>
  <c r="AI64" i="13" s="1"/>
  <c r="V120" i="13"/>
  <c r="Q140" i="13"/>
  <c r="Q147" i="13" s="1"/>
  <c r="AC77" i="13"/>
  <c r="Z97" i="13"/>
  <c r="AA96" i="13"/>
  <c r="AD70" i="13"/>
  <c r="AD78" i="13" s="1"/>
  <c r="H182" i="13"/>
  <c r="H189" i="13" s="1"/>
  <c r="AA91" i="13"/>
  <c r="AD82" i="13"/>
  <c r="AC83" i="13"/>
  <c r="X111" i="13"/>
  <c r="Y110" i="13"/>
  <c r="X105" i="13"/>
  <c r="AB84" i="13"/>
  <c r="AB91" i="13" s="1"/>
  <c r="W112" i="13"/>
  <c r="W120" i="13" s="1"/>
  <c r="AF68" i="13"/>
  <c r="AE69" i="13"/>
  <c r="J180" i="13"/>
  <c r="I181" i="13"/>
  <c r="L167" i="13"/>
  <c r="M166" i="13"/>
  <c r="G189" i="13"/>
  <c r="AG63" i="13"/>
  <c r="H194" i="13"/>
  <c r="G195" i="13"/>
  <c r="P147" i="13"/>
  <c r="N154" i="13"/>
  <c r="N162" i="13" s="1"/>
  <c r="T126" i="13"/>
  <c r="T134" i="13" s="1"/>
  <c r="R139" i="13"/>
  <c r="S138" i="13"/>
  <c r="K168" i="13"/>
  <c r="K175" i="13" s="1"/>
  <c r="P152" i="13"/>
  <c r="O153" i="13"/>
  <c r="U125" i="13"/>
  <c r="V124" i="13"/>
  <c r="S133" i="13"/>
  <c r="Y98" i="13"/>
  <c r="Y106" i="13" s="1"/>
  <c r="F196" i="13"/>
  <c r="F203" i="13" s="1"/>
  <c r="AI63" i="13" l="1"/>
  <c r="AI62" i="13"/>
  <c r="AJ62" i="13" s="1"/>
  <c r="C231" i="13"/>
  <c r="E208" i="13"/>
  <c r="AI61" i="13"/>
  <c r="AI59" i="13"/>
  <c r="AJ58" i="13" s="1"/>
  <c r="H190" i="13"/>
  <c r="K176" i="13"/>
  <c r="F204" i="13"/>
  <c r="N161" i="13"/>
  <c r="Q148" i="13"/>
  <c r="AC84" i="13"/>
  <c r="AC92" i="13" s="1"/>
  <c r="C237" i="13"/>
  <c r="D222" i="13"/>
  <c r="T138" i="13"/>
  <c r="S139" i="13"/>
  <c r="AD83" i="13"/>
  <c r="AE82" i="13"/>
  <c r="AB96" i="13"/>
  <c r="AA97" i="13"/>
  <c r="R140" i="13"/>
  <c r="R148" i="13" s="1"/>
  <c r="M167" i="13"/>
  <c r="N166" i="13"/>
  <c r="Z98" i="13"/>
  <c r="Z106" i="13" s="1"/>
  <c r="U126" i="13"/>
  <c r="U134" i="13" s="1"/>
  <c r="AE70" i="13"/>
  <c r="AE78" i="13" s="1"/>
  <c r="AB92" i="13"/>
  <c r="AF69" i="13"/>
  <c r="AG68" i="13"/>
  <c r="T133" i="13"/>
  <c r="Y105" i="13"/>
  <c r="Q152" i="13"/>
  <c r="P153" i="13"/>
  <c r="I182" i="13"/>
  <c r="I189" i="13" s="1"/>
  <c r="W119" i="13"/>
  <c r="L168" i="13"/>
  <c r="L175" i="13" s="1"/>
  <c r="O154" i="13"/>
  <c r="O162" i="13" s="1"/>
  <c r="D218" i="13"/>
  <c r="G196" i="13"/>
  <c r="G204" i="13" s="1"/>
  <c r="J181" i="13"/>
  <c r="K180" i="13"/>
  <c r="Z110" i="13"/>
  <c r="Y111" i="13"/>
  <c r="AD77" i="13"/>
  <c r="V125" i="13"/>
  <c r="W124" i="13"/>
  <c r="I194" i="13"/>
  <c r="H195" i="13"/>
  <c r="X112" i="13"/>
  <c r="X120" i="13" s="1"/>
  <c r="F208" i="13" l="1"/>
  <c r="E209" i="13"/>
  <c r="E210" i="13" s="1"/>
  <c r="E218" i="13" s="1"/>
  <c r="G203" i="13"/>
  <c r="I190" i="13"/>
  <c r="L176" i="13"/>
  <c r="AE77" i="13"/>
  <c r="R147" i="13"/>
  <c r="P154" i="13"/>
  <c r="P162" i="13" s="1"/>
  <c r="AE83" i="13"/>
  <c r="AF82" i="13"/>
  <c r="C238" i="13"/>
  <c r="C235" i="13"/>
  <c r="C234" i="13"/>
  <c r="D234" i="13"/>
  <c r="R152" i="13"/>
  <c r="Q153" i="13"/>
  <c r="N167" i="13"/>
  <c r="O166" i="13"/>
  <c r="AD84" i="13"/>
  <c r="AD92" i="13" s="1"/>
  <c r="M168" i="13"/>
  <c r="M176" i="13" s="1"/>
  <c r="AC91" i="13"/>
  <c r="J194" i="13"/>
  <c r="I195" i="13"/>
  <c r="X124" i="13"/>
  <c r="W125" i="13"/>
  <c r="V126" i="13"/>
  <c r="V134" i="13" s="1"/>
  <c r="U133" i="13"/>
  <c r="Y112" i="13"/>
  <c r="Y120" i="13" s="1"/>
  <c r="O161" i="13"/>
  <c r="X119" i="13"/>
  <c r="Z111" i="13"/>
  <c r="AA110" i="13"/>
  <c r="AG69" i="13"/>
  <c r="S140" i="13"/>
  <c r="S147" i="13" s="1"/>
  <c r="AF70" i="13"/>
  <c r="AF78" i="13" s="1"/>
  <c r="Z105" i="13"/>
  <c r="AA98" i="13"/>
  <c r="AA106" i="13" s="1"/>
  <c r="U138" i="13"/>
  <c r="T139" i="13"/>
  <c r="L180" i="13"/>
  <c r="K181" i="13"/>
  <c r="H196" i="13"/>
  <c r="H204" i="13" s="1"/>
  <c r="J182" i="13"/>
  <c r="J189" i="13" s="1"/>
  <c r="AB97" i="13"/>
  <c r="AC96" i="13"/>
  <c r="D223" i="13"/>
  <c r="E222" i="13"/>
  <c r="E217" i="13" l="1"/>
  <c r="J190" i="13"/>
  <c r="P161" i="13"/>
  <c r="F209" i="13"/>
  <c r="F210" i="13" s="1"/>
  <c r="F218" i="13" s="1"/>
  <c r="G208" i="13"/>
  <c r="S148" i="13"/>
  <c r="H203" i="13"/>
  <c r="Y119" i="13"/>
  <c r="V133" i="13"/>
  <c r="N168" i="13"/>
  <c r="N175" i="13" s="1"/>
  <c r="C245" i="13"/>
  <c r="U139" i="13"/>
  <c r="V138" i="13"/>
  <c r="P166" i="13"/>
  <c r="O167" i="13"/>
  <c r="AA105" i="13"/>
  <c r="W126" i="13"/>
  <c r="W134" i="13" s="1"/>
  <c r="Q154" i="13"/>
  <c r="Q162" i="13" s="1"/>
  <c r="C246" i="13"/>
  <c r="T140" i="13"/>
  <c r="T148" i="13" s="1"/>
  <c r="Y124" i="13"/>
  <c r="X125" i="13"/>
  <c r="M175" i="13"/>
  <c r="R153" i="13"/>
  <c r="S152" i="13"/>
  <c r="AF83" i="13"/>
  <c r="AG82" i="13"/>
  <c r="D224" i="13"/>
  <c r="AG70" i="13"/>
  <c r="AI69" i="13" s="1"/>
  <c r="AI71" i="13"/>
  <c r="I196" i="13"/>
  <c r="I203" i="13" s="1"/>
  <c r="AE84" i="13"/>
  <c r="AE92" i="13" s="1"/>
  <c r="E223" i="13"/>
  <c r="F222" i="13"/>
  <c r="K182" i="13"/>
  <c r="K189" i="13" s="1"/>
  <c r="AA111" i="13"/>
  <c r="AB110" i="13"/>
  <c r="J195" i="13"/>
  <c r="K194" i="13"/>
  <c r="AC97" i="13"/>
  <c r="AD96" i="13"/>
  <c r="AF77" i="13"/>
  <c r="AB98" i="13"/>
  <c r="AB105" i="13" s="1"/>
  <c r="L181" i="13"/>
  <c r="M180" i="13"/>
  <c r="Z112" i="13"/>
  <c r="Z119" i="13" s="1"/>
  <c r="AD91" i="13"/>
  <c r="C236" i="13"/>
  <c r="F217" i="13" l="1"/>
  <c r="H208" i="13"/>
  <c r="G209" i="13"/>
  <c r="G210" i="13" s="1"/>
  <c r="G218" i="13" s="1"/>
  <c r="Q161" i="13"/>
  <c r="N176" i="13"/>
  <c r="K190" i="13"/>
  <c r="I204" i="13"/>
  <c r="Z120" i="13"/>
  <c r="Y125" i="13"/>
  <c r="Z124" i="13"/>
  <c r="C251" i="13"/>
  <c r="D236" i="13"/>
  <c r="L182" i="13"/>
  <c r="L190" i="13" s="1"/>
  <c r="J196" i="13"/>
  <c r="J204" i="13" s="1"/>
  <c r="D232" i="13"/>
  <c r="W133" i="13"/>
  <c r="F223" i="13"/>
  <c r="G222" i="13"/>
  <c r="AI76" i="13"/>
  <c r="AJ76" i="13" s="1"/>
  <c r="AI73" i="13"/>
  <c r="AJ72" i="13" s="1"/>
  <c r="AI75" i="13"/>
  <c r="AG83" i="13"/>
  <c r="T147" i="13"/>
  <c r="AF84" i="13"/>
  <c r="AF92" i="13" s="1"/>
  <c r="AB106" i="13"/>
  <c r="E224" i="13"/>
  <c r="AG77" i="13"/>
  <c r="AI77" i="13" s="1"/>
  <c r="S153" i="13"/>
  <c r="T152" i="13"/>
  <c r="O168" i="13"/>
  <c r="O176" i="13" s="1"/>
  <c r="N180" i="13"/>
  <c r="M181" i="13"/>
  <c r="K195" i="13"/>
  <c r="L194" i="13"/>
  <c r="AC110" i="13"/>
  <c r="AB111" i="13"/>
  <c r="AE91" i="13"/>
  <c r="AG78" i="13"/>
  <c r="AI78" i="13" s="1"/>
  <c r="R154" i="13"/>
  <c r="R161" i="13" s="1"/>
  <c r="P167" i="13"/>
  <c r="Q166" i="13"/>
  <c r="AD97" i="13"/>
  <c r="AE96" i="13"/>
  <c r="W138" i="13"/>
  <c r="V139" i="13"/>
  <c r="AA112" i="13"/>
  <c r="AA120" i="13" s="1"/>
  <c r="AC98" i="13"/>
  <c r="AC106" i="13" s="1"/>
  <c r="D231" i="13"/>
  <c r="X126" i="13"/>
  <c r="X133" i="13" s="1"/>
  <c r="U140" i="13"/>
  <c r="U148" i="13" s="1"/>
  <c r="G217" i="13" l="1"/>
  <c r="I208" i="13"/>
  <c r="H209" i="13"/>
  <c r="H210" i="13" s="1"/>
  <c r="H217" i="13" s="1"/>
  <c r="X134" i="13"/>
  <c r="R162" i="13"/>
  <c r="AE97" i="13"/>
  <c r="AF96" i="13"/>
  <c r="O175" i="13"/>
  <c r="AF91" i="13"/>
  <c r="H222" i="13"/>
  <c r="G223" i="13"/>
  <c r="L189" i="13"/>
  <c r="V140" i="13"/>
  <c r="V148" i="13" s="1"/>
  <c r="W139" i="13"/>
  <c r="X138" i="13"/>
  <c r="AD98" i="13"/>
  <c r="AD106" i="13" s="1"/>
  <c r="AB112" i="13"/>
  <c r="AB120" i="13" s="1"/>
  <c r="E231" i="13"/>
  <c r="F224" i="13"/>
  <c r="F232" i="13" s="1"/>
  <c r="AC105" i="13"/>
  <c r="U147" i="13"/>
  <c r="Q167" i="13"/>
  <c r="R166" i="13"/>
  <c r="AC111" i="13"/>
  <c r="AD110" i="13"/>
  <c r="T153" i="13"/>
  <c r="U152" i="13"/>
  <c r="E232" i="13"/>
  <c r="D237" i="13"/>
  <c r="E236" i="13"/>
  <c r="P168" i="13"/>
  <c r="P175" i="13" s="1"/>
  <c r="S154" i="13"/>
  <c r="S162" i="13" s="1"/>
  <c r="AG84" i="13"/>
  <c r="AI83" i="13" s="1"/>
  <c r="AI85" i="13"/>
  <c r="C252" i="13"/>
  <c r="C259" i="13" s="1"/>
  <c r="C249" i="13"/>
  <c r="D248" i="13"/>
  <c r="C248" i="13"/>
  <c r="L195" i="13"/>
  <c r="M194" i="13"/>
  <c r="J203" i="13"/>
  <c r="AA124" i="13"/>
  <c r="Z125" i="13"/>
  <c r="AA119" i="13"/>
  <c r="K196" i="13"/>
  <c r="K204" i="13" s="1"/>
  <c r="M182" i="13"/>
  <c r="M189" i="13" s="1"/>
  <c r="H218" i="13"/>
  <c r="Y126" i="13"/>
  <c r="Y134" i="13" s="1"/>
  <c r="N181" i="13"/>
  <c r="O180" i="13"/>
  <c r="I209" i="13" l="1"/>
  <c r="I210" i="13" s="1"/>
  <c r="I218" i="13" s="1"/>
  <c r="J208" i="13"/>
  <c r="P176" i="13"/>
  <c r="M190" i="13"/>
  <c r="V147" i="13"/>
  <c r="S161" i="13"/>
  <c r="V152" i="13"/>
  <c r="U153" i="13"/>
  <c r="AD105" i="13"/>
  <c r="G224" i="13"/>
  <c r="G232" i="13" s="1"/>
  <c r="T154" i="13"/>
  <c r="T162" i="13" s="1"/>
  <c r="K203" i="13"/>
  <c r="M195" i="13"/>
  <c r="N194" i="13"/>
  <c r="C260" i="13"/>
  <c r="AD111" i="13"/>
  <c r="AE110" i="13"/>
  <c r="F231" i="13"/>
  <c r="H223" i="13"/>
  <c r="I222" i="13"/>
  <c r="Y133" i="13"/>
  <c r="L196" i="13"/>
  <c r="L203" i="13" s="1"/>
  <c r="AI90" i="13"/>
  <c r="AJ90" i="13" s="1"/>
  <c r="AI89" i="13"/>
  <c r="AI87" i="13"/>
  <c r="AJ86" i="13" s="1"/>
  <c r="AC112" i="13"/>
  <c r="AC120" i="13" s="1"/>
  <c r="X139" i="13"/>
  <c r="Y138" i="13"/>
  <c r="R167" i="13"/>
  <c r="S166" i="13"/>
  <c r="W140" i="13"/>
  <c r="W147" i="13" s="1"/>
  <c r="O181" i="13"/>
  <c r="P180" i="13"/>
  <c r="Z126" i="13"/>
  <c r="Z133" i="13" s="1"/>
  <c r="C250" i="13"/>
  <c r="AG91" i="13"/>
  <c r="AI91" i="13" s="1"/>
  <c r="F236" i="13"/>
  <c r="E237" i="13"/>
  <c r="Q168" i="13"/>
  <c r="Q176" i="13" s="1"/>
  <c r="AB119" i="13"/>
  <c r="AG96" i="13"/>
  <c r="AF97" i="13"/>
  <c r="N182" i="13"/>
  <c r="N190" i="13" s="1"/>
  <c r="AB124" i="13"/>
  <c r="AA125" i="13"/>
  <c r="AG92" i="13"/>
  <c r="AI92" i="13" s="1"/>
  <c r="D238" i="13"/>
  <c r="D245" i="13" s="1"/>
  <c r="AE98" i="13"/>
  <c r="AE105" i="13" s="1"/>
  <c r="I217" i="13" l="1"/>
  <c r="K208" i="13"/>
  <c r="J209" i="13"/>
  <c r="J210" i="13" s="1"/>
  <c r="J217" i="13" s="1"/>
  <c r="W148" i="13"/>
  <c r="D246" i="13"/>
  <c r="AG97" i="13"/>
  <c r="AG98" i="13" s="1"/>
  <c r="Z134" i="13"/>
  <c r="L204" i="13"/>
  <c r="M196" i="13"/>
  <c r="M204" i="13" s="1"/>
  <c r="AE106" i="13"/>
  <c r="AC124" i="13"/>
  <c r="AB125" i="13"/>
  <c r="Q175" i="13"/>
  <c r="I223" i="13"/>
  <c r="J222" i="13"/>
  <c r="AA126" i="13"/>
  <c r="AA133" i="13" s="1"/>
  <c r="Q180" i="13"/>
  <c r="P181" i="13"/>
  <c r="T166" i="13"/>
  <c r="S167" i="13"/>
  <c r="H224" i="13"/>
  <c r="H231" i="13" s="1"/>
  <c r="N189" i="13"/>
  <c r="E238" i="13"/>
  <c r="E246" i="13" s="1"/>
  <c r="O182" i="13"/>
  <c r="O190" i="13" s="1"/>
  <c r="R168" i="13"/>
  <c r="R175" i="13" s="1"/>
  <c r="T161" i="13"/>
  <c r="U154" i="13"/>
  <c r="U161" i="13" s="1"/>
  <c r="G236" i="13"/>
  <c r="F237" i="13"/>
  <c r="Y139" i="13"/>
  <c r="Z138" i="13"/>
  <c r="AF110" i="13"/>
  <c r="AE111" i="13"/>
  <c r="W152" i="13"/>
  <c r="V153" i="13"/>
  <c r="AF98" i="13"/>
  <c r="AF105" i="13" s="1"/>
  <c r="X140" i="13"/>
  <c r="X148" i="13" s="1"/>
  <c r="AD112" i="13"/>
  <c r="AD120" i="13" s="1"/>
  <c r="G231" i="13"/>
  <c r="C265" i="13"/>
  <c r="D250" i="13"/>
  <c r="AC119" i="13"/>
  <c r="N195" i="13"/>
  <c r="O194" i="13"/>
  <c r="AI97" i="13" l="1"/>
  <c r="J218" i="13"/>
  <c r="L208" i="13"/>
  <c r="K209" i="13"/>
  <c r="K210" i="13" s="1"/>
  <c r="K217" i="13" s="1"/>
  <c r="AI99" i="13"/>
  <c r="E245" i="13"/>
  <c r="R176" i="13"/>
  <c r="U166" i="13"/>
  <c r="T167" i="13"/>
  <c r="C266" i="13"/>
  <c r="C263" i="13"/>
  <c r="C262" i="13"/>
  <c r="D262" i="13"/>
  <c r="AF106" i="13"/>
  <c r="Y140" i="13"/>
  <c r="Y148" i="13" s="1"/>
  <c r="P182" i="13"/>
  <c r="P190" i="13" s="1"/>
  <c r="I224" i="13"/>
  <c r="I232" i="13" s="1"/>
  <c r="AG106" i="13"/>
  <c r="J223" i="13"/>
  <c r="K222" i="13"/>
  <c r="F238" i="13"/>
  <c r="F245" i="13" s="1"/>
  <c r="R180" i="13"/>
  <c r="Q181" i="13"/>
  <c r="G237" i="13"/>
  <c r="H236" i="13"/>
  <c r="H232" i="13"/>
  <c r="AA134" i="13"/>
  <c r="AB126" i="13"/>
  <c r="AB134" i="13" s="1"/>
  <c r="AC125" i="13"/>
  <c r="AD124" i="13"/>
  <c r="W153" i="13"/>
  <c r="X152" i="13"/>
  <c r="O189" i="13"/>
  <c r="AE112" i="13"/>
  <c r="AE119" i="13" s="1"/>
  <c r="U162" i="13"/>
  <c r="M203" i="13"/>
  <c r="E250" i="13"/>
  <c r="D251" i="13"/>
  <c r="AA138" i="13"/>
  <c r="Z139" i="13"/>
  <c r="AD119" i="13"/>
  <c r="V154" i="13"/>
  <c r="V161" i="13" s="1"/>
  <c r="P194" i="13"/>
  <c r="O195" i="13"/>
  <c r="N196" i="13"/>
  <c r="N204" i="13" s="1"/>
  <c r="X147" i="13"/>
  <c r="AF111" i="13"/>
  <c r="AG110" i="13"/>
  <c r="S168" i="13"/>
  <c r="S176" i="13" s="1"/>
  <c r="AG105" i="13"/>
  <c r="AI105" i="13" s="1"/>
  <c r="AI104" i="13" l="1"/>
  <c r="AJ104" i="13" s="1"/>
  <c r="AI106" i="13"/>
  <c r="K218" i="13"/>
  <c r="AI103" i="13"/>
  <c r="M208" i="13"/>
  <c r="L209" i="13"/>
  <c r="L210" i="13" s="1"/>
  <c r="L217" i="13" s="1"/>
  <c r="AI101" i="13"/>
  <c r="AJ100" i="13" s="1"/>
  <c r="I231" i="13"/>
  <c r="AG111" i="13"/>
  <c r="AI113" i="13" s="1"/>
  <c r="AE120" i="13"/>
  <c r="C264" i="13"/>
  <c r="C279" i="13" s="1"/>
  <c r="Y152" i="13"/>
  <c r="X153" i="13"/>
  <c r="P189" i="13"/>
  <c r="AD125" i="13"/>
  <c r="AE124" i="13"/>
  <c r="S175" i="13"/>
  <c r="N203" i="13"/>
  <c r="AB138" i="13"/>
  <c r="AA139" i="13"/>
  <c r="O196" i="13"/>
  <c r="O204" i="13" s="1"/>
  <c r="D252" i="13"/>
  <c r="D259" i="13" s="1"/>
  <c r="W154" i="13"/>
  <c r="W161" i="13" s="1"/>
  <c r="H237" i="13"/>
  <c r="I236" i="13"/>
  <c r="L222" i="13"/>
  <c r="K223" i="13"/>
  <c r="Q194" i="13"/>
  <c r="P195" i="13"/>
  <c r="J224" i="13"/>
  <c r="J232" i="13" s="1"/>
  <c r="AC126" i="13"/>
  <c r="AC133" i="13" s="1"/>
  <c r="Q182" i="13"/>
  <c r="Q190" i="13" s="1"/>
  <c r="Y147" i="13"/>
  <c r="C273" i="13"/>
  <c r="F250" i="13"/>
  <c r="E251" i="13"/>
  <c r="AF112" i="13"/>
  <c r="AF120" i="13" s="1"/>
  <c r="V162" i="13"/>
  <c r="AB133" i="13"/>
  <c r="S180" i="13"/>
  <c r="R181" i="13"/>
  <c r="C274" i="13"/>
  <c r="T168" i="13"/>
  <c r="T176" i="13" s="1"/>
  <c r="V166" i="13"/>
  <c r="U167" i="13"/>
  <c r="G238" i="13"/>
  <c r="G245" i="13" s="1"/>
  <c r="Z140" i="13"/>
  <c r="Z147" i="13" s="1"/>
  <c r="F246" i="13"/>
  <c r="L218" i="13" l="1"/>
  <c r="AG112" i="13"/>
  <c r="AI111" i="13" s="1"/>
  <c r="AI118" i="13" s="1"/>
  <c r="AJ118" i="13" s="1"/>
  <c r="N208" i="13"/>
  <c r="M209" i="13"/>
  <c r="M210" i="13" s="1"/>
  <c r="M218" i="13" s="1"/>
  <c r="T175" i="13"/>
  <c r="AC134" i="13"/>
  <c r="J231" i="13"/>
  <c r="Q189" i="13"/>
  <c r="D260" i="13"/>
  <c r="D264" i="13"/>
  <c r="E264" i="13" s="1"/>
  <c r="J236" i="13"/>
  <c r="I237" i="13"/>
  <c r="AF124" i="13"/>
  <c r="AE125" i="13"/>
  <c r="H238" i="13"/>
  <c r="H246" i="13" s="1"/>
  <c r="AD126" i="13"/>
  <c r="AD134" i="13" s="1"/>
  <c r="R182" i="13"/>
  <c r="R190" i="13" s="1"/>
  <c r="F251" i="13"/>
  <c r="G250" i="13"/>
  <c r="T180" i="13"/>
  <c r="S181" i="13"/>
  <c r="O203" i="13"/>
  <c r="AI115" i="13"/>
  <c r="AI117" i="13"/>
  <c r="W162" i="13"/>
  <c r="C280" i="13"/>
  <c r="C277" i="13"/>
  <c r="C276" i="13"/>
  <c r="D276" i="13"/>
  <c r="G246" i="13"/>
  <c r="AF119" i="13"/>
  <c r="P196" i="13"/>
  <c r="P203" i="13" s="1"/>
  <c r="AA140" i="13"/>
  <c r="AA147" i="13" s="1"/>
  <c r="Z148" i="13"/>
  <c r="U168" i="13"/>
  <c r="U176" i="13" s="1"/>
  <c r="V167" i="13"/>
  <c r="W166" i="13"/>
  <c r="R194" i="13"/>
  <c r="Q195" i="13"/>
  <c r="AB139" i="13"/>
  <c r="AC138" i="13"/>
  <c r="X154" i="13"/>
  <c r="X161" i="13" s="1"/>
  <c r="E252" i="13"/>
  <c r="E260" i="13" s="1"/>
  <c r="K224" i="13"/>
  <c r="K232" i="13" s="1"/>
  <c r="Z152" i="13"/>
  <c r="Y153" i="13"/>
  <c r="M222" i="13"/>
  <c r="L223" i="13"/>
  <c r="AG120" i="13" l="1"/>
  <c r="AI120" i="13" s="1"/>
  <c r="AG119" i="13"/>
  <c r="AI119" i="13" s="1"/>
  <c r="AJ114" i="13"/>
  <c r="M217" i="13"/>
  <c r="N209" i="13"/>
  <c r="N210" i="13" s="1"/>
  <c r="N217" i="13" s="1"/>
  <c r="O208" i="13"/>
  <c r="X162" i="13"/>
  <c r="C278" i="13"/>
  <c r="C293" i="13" s="1"/>
  <c r="D265" i="13"/>
  <c r="D266" i="13" s="1"/>
  <c r="R189" i="13"/>
  <c r="E265" i="13"/>
  <c r="F264" i="13"/>
  <c r="E259" i="13"/>
  <c r="X166" i="13"/>
  <c r="W167" i="13"/>
  <c r="AE126" i="13"/>
  <c r="AE134" i="13" s="1"/>
  <c r="P204" i="13"/>
  <c r="C287" i="13"/>
  <c r="V168" i="13"/>
  <c r="V176" i="13" s="1"/>
  <c r="Z153" i="13"/>
  <c r="AA152" i="13"/>
  <c r="S182" i="13"/>
  <c r="S189" i="13" s="1"/>
  <c r="AD133" i="13"/>
  <c r="AF125" i="13"/>
  <c r="AG124" i="13"/>
  <c r="L224" i="13"/>
  <c r="L232" i="13" s="1"/>
  <c r="U180" i="13"/>
  <c r="T181" i="13"/>
  <c r="I238" i="13"/>
  <c r="I246" i="13" s="1"/>
  <c r="Y154" i="13"/>
  <c r="Y162" i="13" s="1"/>
  <c r="C288" i="13"/>
  <c r="K231" i="13"/>
  <c r="AC139" i="13"/>
  <c r="AD138" i="13"/>
  <c r="U175" i="13"/>
  <c r="AA148" i="13"/>
  <c r="G251" i="13"/>
  <c r="H250" i="13"/>
  <c r="H245" i="13"/>
  <c r="K236" i="13"/>
  <c r="J237" i="13"/>
  <c r="Q196" i="13"/>
  <c r="Q204" i="13" s="1"/>
  <c r="R195" i="13"/>
  <c r="S194" i="13"/>
  <c r="M223" i="13"/>
  <c r="N222" i="13"/>
  <c r="AB140" i="13"/>
  <c r="AB148" i="13" s="1"/>
  <c r="F252" i="13"/>
  <c r="N218" i="13" l="1"/>
  <c r="D278" i="13"/>
  <c r="E278" i="13" s="1"/>
  <c r="P208" i="13"/>
  <c r="O209" i="13"/>
  <c r="O210" i="13" s="1"/>
  <c r="O217" i="13" s="1"/>
  <c r="L231" i="13"/>
  <c r="Y161" i="13"/>
  <c r="AB147" i="13"/>
  <c r="V175" i="13"/>
  <c r="I245" i="13"/>
  <c r="AG125" i="13"/>
  <c r="AG126" i="13" s="1"/>
  <c r="S190" i="13"/>
  <c r="J238" i="13"/>
  <c r="J246" i="13" s="1"/>
  <c r="AC140" i="13"/>
  <c r="AC148" i="13" s="1"/>
  <c r="W168" i="13"/>
  <c r="W175" i="13" s="1"/>
  <c r="N223" i="13"/>
  <c r="O222" i="13"/>
  <c r="Y166" i="13"/>
  <c r="X167" i="13"/>
  <c r="AA153" i="13"/>
  <c r="AB152" i="13"/>
  <c r="AE133" i="13"/>
  <c r="F259" i="13"/>
  <c r="M224" i="13"/>
  <c r="M232" i="13" s="1"/>
  <c r="F260" i="13"/>
  <c r="S195" i="13"/>
  <c r="T194" i="13"/>
  <c r="H251" i="13"/>
  <c r="I250" i="13"/>
  <c r="Z154" i="13"/>
  <c r="Z162" i="13" s="1"/>
  <c r="G264" i="13"/>
  <c r="F265" i="13"/>
  <c r="V180" i="13"/>
  <c r="U181" i="13"/>
  <c r="K237" i="13"/>
  <c r="L236" i="13"/>
  <c r="R196" i="13"/>
  <c r="R204" i="13" s="1"/>
  <c r="G252" i="13"/>
  <c r="G260" i="13" s="1"/>
  <c r="T182" i="13"/>
  <c r="T189" i="13" s="1"/>
  <c r="E266" i="13"/>
  <c r="E274" i="13" s="1"/>
  <c r="D273" i="13"/>
  <c r="C290" i="13"/>
  <c r="C294" i="13"/>
  <c r="C301" i="13" s="1"/>
  <c r="C291" i="13"/>
  <c r="D290" i="13"/>
  <c r="AF126" i="13"/>
  <c r="AF134" i="13" s="1"/>
  <c r="Q203" i="13"/>
  <c r="AE138" i="13"/>
  <c r="AD139" i="13"/>
  <c r="D274" i="13"/>
  <c r="D279" i="13" l="1"/>
  <c r="O218" i="13"/>
  <c r="P209" i="13"/>
  <c r="P210" i="13" s="1"/>
  <c r="P218" i="13" s="1"/>
  <c r="Q208" i="13"/>
  <c r="R203" i="13"/>
  <c r="T190" i="13"/>
  <c r="Z161" i="13"/>
  <c r="AI127" i="13"/>
  <c r="AI125" i="13"/>
  <c r="AG134" i="13"/>
  <c r="AI134" i="13" s="1"/>
  <c r="C292" i="13"/>
  <c r="D292" i="13" s="1"/>
  <c r="D293" i="13" s="1"/>
  <c r="AF133" i="13"/>
  <c r="G259" i="13"/>
  <c r="W176" i="13"/>
  <c r="AG133" i="13"/>
  <c r="K238" i="13"/>
  <c r="K246" i="13" s="1"/>
  <c r="I251" i="13"/>
  <c r="J250" i="13"/>
  <c r="P217" i="13"/>
  <c r="X168" i="13"/>
  <c r="X176" i="13" s="1"/>
  <c r="AC147" i="13"/>
  <c r="F266" i="13"/>
  <c r="F274" i="13" s="1"/>
  <c r="S196" i="13"/>
  <c r="S204" i="13" s="1"/>
  <c r="AB153" i="13"/>
  <c r="AC152" i="13"/>
  <c r="Y167" i="13"/>
  <c r="Z166" i="13"/>
  <c r="H264" i="13"/>
  <c r="G265" i="13"/>
  <c r="AA154" i="13"/>
  <c r="AA162" i="13" s="1"/>
  <c r="P222" i="13"/>
  <c r="O223" i="13"/>
  <c r="U182" i="13"/>
  <c r="U189" i="13" s="1"/>
  <c r="H252" i="13"/>
  <c r="H259" i="13" s="1"/>
  <c r="AD140" i="13"/>
  <c r="AD148" i="13" s="1"/>
  <c r="D280" i="13"/>
  <c r="D287" i="13" s="1"/>
  <c r="N224" i="13"/>
  <c r="N232" i="13" s="1"/>
  <c r="J245" i="13"/>
  <c r="E273" i="13"/>
  <c r="F278" i="13"/>
  <c r="E279" i="13"/>
  <c r="M231" i="13"/>
  <c r="V181" i="13"/>
  <c r="W180" i="13"/>
  <c r="T195" i="13"/>
  <c r="U194" i="13"/>
  <c r="AF138" i="13"/>
  <c r="AE139" i="13"/>
  <c r="C302" i="13"/>
  <c r="M236" i="13"/>
  <c r="L237" i="13"/>
  <c r="E292" i="13" l="1"/>
  <c r="AI133" i="13"/>
  <c r="AI132" i="13"/>
  <c r="AJ132" i="13" s="1"/>
  <c r="AI129" i="13"/>
  <c r="AJ128" i="13" s="1"/>
  <c r="Q209" i="13"/>
  <c r="Q210" i="13" s="1"/>
  <c r="Q218" i="13" s="1"/>
  <c r="R208" i="13"/>
  <c r="AI131" i="13"/>
  <c r="AD147" i="13"/>
  <c r="D288" i="13"/>
  <c r="T196" i="13"/>
  <c r="T203" i="13" s="1"/>
  <c r="G278" i="13"/>
  <c r="F279" i="13"/>
  <c r="O224" i="13"/>
  <c r="O231" i="13" s="1"/>
  <c r="Y168" i="13"/>
  <c r="Y176" i="13" s="1"/>
  <c r="I252" i="13"/>
  <c r="I259" i="13" s="1"/>
  <c r="W181" i="13"/>
  <c r="X180" i="13"/>
  <c r="P223" i="13"/>
  <c r="Q222" i="13"/>
  <c r="AB154" i="13"/>
  <c r="AB161" i="13" s="1"/>
  <c r="K245" i="13"/>
  <c r="D294" i="13"/>
  <c r="H260" i="13"/>
  <c r="AA161" i="13"/>
  <c r="V182" i="13"/>
  <c r="V190" i="13" s="1"/>
  <c r="N236" i="13"/>
  <c r="M237" i="13"/>
  <c r="F292" i="13"/>
  <c r="E293" i="13"/>
  <c r="S203" i="13"/>
  <c r="X175" i="13"/>
  <c r="U190" i="13"/>
  <c r="G266" i="13"/>
  <c r="G273" i="13" s="1"/>
  <c r="L238" i="13"/>
  <c r="L245" i="13" s="1"/>
  <c r="AE140" i="13"/>
  <c r="AE148" i="13" s="1"/>
  <c r="AG138" i="13"/>
  <c r="AF139" i="13"/>
  <c r="I264" i="13"/>
  <c r="H265" i="13"/>
  <c r="AC153" i="13"/>
  <c r="AD152" i="13"/>
  <c r="N231" i="13"/>
  <c r="U195" i="13"/>
  <c r="V194" i="13"/>
  <c r="E280" i="13"/>
  <c r="E288" i="13" s="1"/>
  <c r="Z167" i="13"/>
  <c r="AA166" i="13"/>
  <c r="F273" i="13"/>
  <c r="J251" i="13"/>
  <c r="K250" i="13"/>
  <c r="Q217" i="13" l="1"/>
  <c r="AG139" i="13"/>
  <c r="AI141" i="13" s="1"/>
  <c r="S208" i="13"/>
  <c r="R209" i="13"/>
  <c r="R210" i="13" s="1"/>
  <c r="R217" i="13" s="1"/>
  <c r="E287" i="13"/>
  <c r="T204" i="13"/>
  <c r="V189" i="13"/>
  <c r="G274" i="13"/>
  <c r="AB162" i="13"/>
  <c r="AE147" i="13"/>
  <c r="W182" i="13"/>
  <c r="W189" i="13" s="1"/>
  <c r="O232" i="13"/>
  <c r="AC154" i="13"/>
  <c r="AC162" i="13" s="1"/>
  <c r="N237" i="13"/>
  <c r="O236" i="13"/>
  <c r="I260" i="13"/>
  <c r="F280" i="13"/>
  <c r="F287" i="13" s="1"/>
  <c r="J264" i="13"/>
  <c r="I265" i="13"/>
  <c r="L246" i="13"/>
  <c r="E294" i="13"/>
  <c r="E302" i="13" s="1"/>
  <c r="D301" i="13"/>
  <c r="H278" i="13"/>
  <c r="G279" i="13"/>
  <c r="AA167" i="13"/>
  <c r="AB166" i="13"/>
  <c r="AE152" i="13"/>
  <c r="AD153" i="13"/>
  <c r="M238" i="13"/>
  <c r="M245" i="13" s="1"/>
  <c r="H266" i="13"/>
  <c r="H273" i="13" s="1"/>
  <c r="AF140" i="13"/>
  <c r="AF148" i="13" s="1"/>
  <c r="G292" i="13"/>
  <c r="F293" i="13"/>
  <c r="D302" i="13"/>
  <c r="Q223" i="13"/>
  <c r="R222" i="13"/>
  <c r="Z168" i="13"/>
  <c r="Z176" i="13" s="1"/>
  <c r="L250" i="13"/>
  <c r="K251" i="13"/>
  <c r="V195" i="13"/>
  <c r="W194" i="13"/>
  <c r="AG140" i="13"/>
  <c r="P224" i="13"/>
  <c r="P232" i="13" s="1"/>
  <c r="Y175" i="13"/>
  <c r="J252" i="13"/>
  <c r="J260" i="13" s="1"/>
  <c r="U196" i="13"/>
  <c r="U204" i="13" s="1"/>
  <c r="X181" i="13"/>
  <c r="Y180" i="13"/>
  <c r="AI139" i="13" l="1"/>
  <c r="AI146" i="13" s="1"/>
  <c r="AJ146" i="13" s="1"/>
  <c r="R218" i="13"/>
  <c r="S209" i="13"/>
  <c r="S210" i="13" s="1"/>
  <c r="S218" i="13" s="1"/>
  <c r="T208" i="13"/>
  <c r="Z175" i="13"/>
  <c r="M246" i="13"/>
  <c r="P231" i="13"/>
  <c r="J259" i="13"/>
  <c r="U203" i="13"/>
  <c r="H274" i="13"/>
  <c r="V196" i="13"/>
  <c r="V203" i="13" s="1"/>
  <c r="G280" i="13"/>
  <c r="G288" i="13" s="1"/>
  <c r="J265" i="13"/>
  <c r="K264" i="13"/>
  <c r="N238" i="13"/>
  <c r="N246" i="13" s="1"/>
  <c r="F294" i="13"/>
  <c r="H279" i="13"/>
  <c r="I278" i="13"/>
  <c r="K252" i="13"/>
  <c r="K260" i="13" s="1"/>
  <c r="Z180" i="13"/>
  <c r="Y181" i="13"/>
  <c r="M250" i="13"/>
  <c r="L251" i="13"/>
  <c r="H292" i="13"/>
  <c r="G293" i="13"/>
  <c r="AC161" i="13"/>
  <c r="AF147" i="13"/>
  <c r="AD154" i="13"/>
  <c r="AD161" i="13" s="1"/>
  <c r="E301" i="13"/>
  <c r="F288" i="13"/>
  <c r="X182" i="13"/>
  <c r="X190" i="13" s="1"/>
  <c r="AI145" i="13"/>
  <c r="AI143" i="13"/>
  <c r="AJ142" i="13" s="1"/>
  <c r="AG147" i="13"/>
  <c r="AG148" i="13"/>
  <c r="AI148" i="13" s="1"/>
  <c r="AF152" i="13"/>
  <c r="AE153" i="13"/>
  <c r="W190" i="13"/>
  <c r="R223" i="13"/>
  <c r="S222" i="13"/>
  <c r="AC166" i="13"/>
  <c r="AB167" i="13"/>
  <c r="X194" i="13"/>
  <c r="W195" i="13"/>
  <c r="Q224" i="13"/>
  <c r="Q232" i="13" s="1"/>
  <c r="AA168" i="13"/>
  <c r="AA176" i="13" s="1"/>
  <c r="I266" i="13"/>
  <c r="I274" i="13" s="1"/>
  <c r="O237" i="13"/>
  <c r="P236" i="13"/>
  <c r="AI147" i="13" l="1"/>
  <c r="S217" i="13"/>
  <c r="T209" i="13"/>
  <c r="T210" i="13" s="1"/>
  <c r="T217" i="13" s="1"/>
  <c r="U208" i="13"/>
  <c r="Q231" i="13"/>
  <c r="V204" i="13"/>
  <c r="N245" i="13"/>
  <c r="X189" i="13"/>
  <c r="AA175" i="13"/>
  <c r="AD166" i="13"/>
  <c r="AC167" i="13"/>
  <c r="N250" i="13"/>
  <c r="M251" i="13"/>
  <c r="J266" i="13"/>
  <c r="J274" i="13" s="1"/>
  <c r="Y182" i="13"/>
  <c r="Y189" i="13" s="1"/>
  <c r="Q236" i="13"/>
  <c r="P237" i="13"/>
  <c r="R224" i="13"/>
  <c r="R231" i="13" s="1"/>
  <c r="AA180" i="13"/>
  <c r="Z181" i="13"/>
  <c r="F301" i="13"/>
  <c r="G287" i="13"/>
  <c r="F302" i="13"/>
  <c r="K259" i="13"/>
  <c r="I273" i="13"/>
  <c r="W196" i="13"/>
  <c r="W204" i="13" s="1"/>
  <c r="AE154" i="13"/>
  <c r="AE161" i="13" s="1"/>
  <c r="AD162" i="13"/>
  <c r="G294" i="13"/>
  <c r="G302" i="13" s="1"/>
  <c r="T222" i="13"/>
  <c r="S223" i="13"/>
  <c r="O238" i="13"/>
  <c r="O246" i="13" s="1"/>
  <c r="X195" i="13"/>
  <c r="Y194" i="13"/>
  <c r="AG152" i="13"/>
  <c r="AF153" i="13"/>
  <c r="H293" i="13"/>
  <c r="I292" i="13"/>
  <c r="J278" i="13"/>
  <c r="I279" i="13"/>
  <c r="AB168" i="13"/>
  <c r="AB176" i="13" s="1"/>
  <c r="L252" i="13"/>
  <c r="L260" i="13" s="1"/>
  <c r="H280" i="13"/>
  <c r="H288" i="13" s="1"/>
  <c r="L264" i="13"/>
  <c r="K265" i="13"/>
  <c r="AG153" i="13" l="1"/>
  <c r="T218" i="13"/>
  <c r="V208" i="13"/>
  <c r="U209" i="13"/>
  <c r="U210" i="13" s="1"/>
  <c r="U217" i="13" s="1"/>
  <c r="AB175" i="13"/>
  <c r="AE162" i="13"/>
  <c r="AF154" i="13"/>
  <c r="AF161" i="13" s="1"/>
  <c r="U222" i="13"/>
  <c r="T223" i="13"/>
  <c r="Z182" i="13"/>
  <c r="Z190" i="13" s="1"/>
  <c r="R236" i="13"/>
  <c r="Q237" i="13"/>
  <c r="H294" i="13"/>
  <c r="H302" i="13" s="1"/>
  <c r="AB180" i="13"/>
  <c r="AA181" i="13"/>
  <c r="J273" i="13"/>
  <c r="AG154" i="13"/>
  <c r="AI153" i="13" s="1"/>
  <c r="AI155" i="13"/>
  <c r="W203" i="13"/>
  <c r="M264" i="13"/>
  <c r="L265" i="13"/>
  <c r="Z194" i="13"/>
  <c r="Y195" i="13"/>
  <c r="G301" i="13"/>
  <c r="Y190" i="13"/>
  <c r="S224" i="13"/>
  <c r="S231" i="13" s="1"/>
  <c r="X196" i="13"/>
  <c r="X203" i="13" s="1"/>
  <c r="M252" i="13"/>
  <c r="M259" i="13" s="1"/>
  <c r="K266" i="13"/>
  <c r="K274" i="13" s="1"/>
  <c r="R232" i="13"/>
  <c r="O250" i="13"/>
  <c r="N251" i="13"/>
  <c r="H287" i="13"/>
  <c r="O245" i="13"/>
  <c r="L259" i="13"/>
  <c r="I280" i="13"/>
  <c r="I288" i="13" s="1"/>
  <c r="J279" i="13"/>
  <c r="K278" i="13"/>
  <c r="I293" i="13"/>
  <c r="J292" i="13"/>
  <c r="AC168" i="13"/>
  <c r="AC176" i="13" s="1"/>
  <c r="P238" i="13"/>
  <c r="P246" i="13" s="1"/>
  <c r="AD167" i="13"/>
  <c r="AE166" i="13"/>
  <c r="U218" i="13" l="1"/>
  <c r="V209" i="13"/>
  <c r="V210" i="13" s="1"/>
  <c r="V217" i="13" s="1"/>
  <c r="W208" i="13"/>
  <c r="M260" i="13"/>
  <c r="S232" i="13"/>
  <c r="N252" i="13"/>
  <c r="N259" i="13" s="1"/>
  <c r="L266" i="13"/>
  <c r="L274" i="13" s="1"/>
  <c r="AA182" i="13"/>
  <c r="AA189" i="13" s="1"/>
  <c r="Z189" i="13"/>
  <c r="M265" i="13"/>
  <c r="N264" i="13"/>
  <c r="AC180" i="13"/>
  <c r="AB181" i="13"/>
  <c r="J280" i="13"/>
  <c r="J288" i="13" s="1"/>
  <c r="P245" i="13"/>
  <c r="AC175" i="13"/>
  <c r="X204" i="13"/>
  <c r="AI157" i="13"/>
  <c r="AJ156" i="13" s="1"/>
  <c r="AI160" i="13"/>
  <c r="AJ160" i="13" s="1"/>
  <c r="AI159" i="13"/>
  <c r="T224" i="13"/>
  <c r="T232" i="13" s="1"/>
  <c r="I287" i="13"/>
  <c r="K273" i="13"/>
  <c r="AG162" i="13"/>
  <c r="H301" i="13"/>
  <c r="U223" i="13"/>
  <c r="V222" i="13"/>
  <c r="J293" i="13"/>
  <c r="K292" i="13"/>
  <c r="Y196" i="13"/>
  <c r="Y204" i="13" s="1"/>
  <c r="AG161" i="13"/>
  <c r="AI161" i="13" s="1"/>
  <c r="Q238" i="13"/>
  <c r="Q245" i="13" s="1"/>
  <c r="AF162" i="13"/>
  <c r="K279" i="13"/>
  <c r="L278" i="13"/>
  <c r="O251" i="13"/>
  <c r="P250" i="13"/>
  <c r="AF166" i="13"/>
  <c r="AE167" i="13"/>
  <c r="AD168" i="13"/>
  <c r="AD176" i="13" s="1"/>
  <c r="I294" i="13"/>
  <c r="I302" i="13" s="1"/>
  <c r="Z195" i="13"/>
  <c r="AA194" i="13"/>
  <c r="R237" i="13"/>
  <c r="S236" i="13"/>
  <c r="V218" i="13" l="1"/>
  <c r="AI162" i="13"/>
  <c r="X208" i="13"/>
  <c r="W209" i="13"/>
  <c r="W210" i="13" s="1"/>
  <c r="W217" i="13" s="1"/>
  <c r="N260" i="13"/>
  <c r="Q246" i="13"/>
  <c r="J287" i="13"/>
  <c r="T231" i="13"/>
  <c r="AE168" i="13"/>
  <c r="AE176" i="13" s="1"/>
  <c r="AA190" i="13"/>
  <c r="AF167" i="13"/>
  <c r="AG166" i="13"/>
  <c r="AG167" i="13" s="1"/>
  <c r="AB182" i="13"/>
  <c r="AB189" i="13" s="1"/>
  <c r="AD180" i="13"/>
  <c r="AC181" i="13"/>
  <c r="L273" i="13"/>
  <c r="Z196" i="13"/>
  <c r="Z204" i="13" s="1"/>
  <c r="I301" i="13"/>
  <c r="O252" i="13"/>
  <c r="O260" i="13" s="1"/>
  <c r="Y203" i="13"/>
  <c r="W222" i="13"/>
  <c r="V223" i="13"/>
  <c r="N265" i="13"/>
  <c r="O264" i="13"/>
  <c r="M278" i="13"/>
  <c r="L279" i="13"/>
  <c r="AD175" i="13"/>
  <c r="K280" i="13"/>
  <c r="K288" i="13" s="1"/>
  <c r="U224" i="13"/>
  <c r="U231" i="13" s="1"/>
  <c r="M266" i="13"/>
  <c r="M274" i="13" s="1"/>
  <c r="AA195" i="13"/>
  <c r="AB194" i="13"/>
  <c r="S237" i="13"/>
  <c r="T236" i="13"/>
  <c r="L292" i="13"/>
  <c r="K293" i="13"/>
  <c r="P251" i="13"/>
  <c r="Q250" i="13"/>
  <c r="R238" i="13"/>
  <c r="R246" i="13" s="1"/>
  <c r="J294" i="13"/>
  <c r="J302" i="13" s="1"/>
  <c r="W218" i="13" l="1"/>
  <c r="Y208" i="13"/>
  <c r="X209" i="13"/>
  <c r="X210" i="13" s="1"/>
  <c r="X218" i="13" s="1"/>
  <c r="U232" i="13"/>
  <c r="V224" i="13"/>
  <c r="V231" i="13" s="1"/>
  <c r="Z203" i="13"/>
  <c r="AG168" i="13"/>
  <c r="AI167" i="13" s="1"/>
  <c r="AI169" i="13"/>
  <c r="M273" i="13"/>
  <c r="K287" i="13"/>
  <c r="X222" i="13"/>
  <c r="W223" i="13"/>
  <c r="AF168" i="13"/>
  <c r="AF176" i="13" s="1"/>
  <c r="AA196" i="13"/>
  <c r="AA204" i="13" s="1"/>
  <c r="J301" i="13"/>
  <c r="AC182" i="13"/>
  <c r="AC189" i="13" s="1"/>
  <c r="N266" i="13"/>
  <c r="N273" i="13" s="1"/>
  <c r="M292" i="13"/>
  <c r="L293" i="13"/>
  <c r="R245" i="13"/>
  <c r="L280" i="13"/>
  <c r="L288" i="13" s="1"/>
  <c r="O259" i="13"/>
  <c r="AE180" i="13"/>
  <c r="AD181" i="13"/>
  <c r="R250" i="13"/>
  <c r="Q251" i="13"/>
  <c r="S238" i="13"/>
  <c r="S246" i="13" s="1"/>
  <c r="N278" i="13"/>
  <c r="M279" i="13"/>
  <c r="AB190" i="13"/>
  <c r="AE175" i="13"/>
  <c r="K294" i="13"/>
  <c r="K302" i="13" s="1"/>
  <c r="U236" i="13"/>
  <c r="T237" i="13"/>
  <c r="P252" i="13"/>
  <c r="P259" i="13" s="1"/>
  <c r="AB195" i="13"/>
  <c r="AC194" i="13"/>
  <c r="P264" i="13"/>
  <c r="O265" i="13"/>
  <c r="X217" i="13" l="1"/>
  <c r="Y209" i="13"/>
  <c r="Z208" i="13"/>
  <c r="V232" i="13"/>
  <c r="K301" i="13"/>
  <c r="AF175" i="13"/>
  <c r="P260" i="13"/>
  <c r="Q252" i="13"/>
  <c r="Q260" i="13" s="1"/>
  <c r="R251" i="13"/>
  <c r="S250" i="13"/>
  <c r="AC190" i="13"/>
  <c r="AG175" i="13"/>
  <c r="AG176" i="13"/>
  <c r="AI176" i="13" s="1"/>
  <c r="O266" i="13"/>
  <c r="O274" i="13" s="1"/>
  <c r="AE181" i="13"/>
  <c r="AF180" i="13"/>
  <c r="W224" i="13"/>
  <c r="W232" i="13" s="1"/>
  <c r="T238" i="13"/>
  <c r="T246" i="13" s="1"/>
  <c r="L294" i="13"/>
  <c r="L302" i="13" s="1"/>
  <c r="X223" i="13"/>
  <c r="Y222" i="13"/>
  <c r="V236" i="13"/>
  <c r="U237" i="13"/>
  <c r="N292" i="13"/>
  <c r="M293" i="13"/>
  <c r="M280" i="13"/>
  <c r="M287" i="13" s="1"/>
  <c r="O278" i="13"/>
  <c r="N279" i="13"/>
  <c r="AD194" i="13"/>
  <c r="AC195" i="13"/>
  <c r="S245" i="13"/>
  <c r="L287" i="13"/>
  <c r="N274" i="13"/>
  <c r="AA203" i="13"/>
  <c r="AD182" i="13"/>
  <c r="AD190" i="13" s="1"/>
  <c r="P265" i="13"/>
  <c r="Q264" i="13"/>
  <c r="AB196" i="13"/>
  <c r="AB204" i="13" s="1"/>
  <c r="AI174" i="13"/>
  <c r="AJ174" i="13" s="1"/>
  <c r="AI173" i="13"/>
  <c r="AI171" i="13"/>
  <c r="AJ170" i="13" s="1"/>
  <c r="AI175" i="13" l="1"/>
  <c r="AA208" i="13"/>
  <c r="Z209" i="13"/>
  <c r="Z210" i="13" s="1"/>
  <c r="Z218" i="13" s="1"/>
  <c r="Y210" i="13"/>
  <c r="Y217" i="13" s="1"/>
  <c r="AD189" i="13"/>
  <c r="O273" i="13"/>
  <c r="Y223" i="13"/>
  <c r="Z222" i="13"/>
  <c r="X224" i="13"/>
  <c r="X232" i="13" s="1"/>
  <c r="W231" i="13"/>
  <c r="P266" i="13"/>
  <c r="P273" i="13" s="1"/>
  <c r="O292" i="13"/>
  <c r="N293" i="13"/>
  <c r="N280" i="13"/>
  <c r="N288" i="13" s="1"/>
  <c r="P278" i="13"/>
  <c r="O279" i="13"/>
  <c r="L301" i="13"/>
  <c r="AF181" i="13"/>
  <c r="AG180" i="13"/>
  <c r="T250" i="13"/>
  <c r="S251" i="13"/>
  <c r="M288" i="13"/>
  <c r="Z217" i="13"/>
  <c r="AE182" i="13"/>
  <c r="AE189" i="13" s="1"/>
  <c r="R252" i="13"/>
  <c r="R260" i="13" s="1"/>
  <c r="Q259" i="13"/>
  <c r="AC196" i="13"/>
  <c r="AC203" i="13" s="1"/>
  <c r="AD195" i="13"/>
  <c r="AE194" i="13"/>
  <c r="AB203" i="13"/>
  <c r="T245" i="13"/>
  <c r="U238" i="13"/>
  <c r="U246" i="13" s="1"/>
  <c r="R264" i="13"/>
  <c r="Q265" i="13"/>
  <c r="M294" i="13"/>
  <c r="M301" i="13" s="1"/>
  <c r="V237" i="13"/>
  <c r="W236" i="13"/>
  <c r="Y218" i="13" l="1"/>
  <c r="AA209" i="13"/>
  <c r="AA210" i="13" s="1"/>
  <c r="AA218" i="13" s="1"/>
  <c r="AB208" i="13"/>
  <c r="AC204" i="13"/>
  <c r="AE190" i="13"/>
  <c r="M302" i="13"/>
  <c r="N287" i="13"/>
  <c r="U245" i="13"/>
  <c r="X231" i="13"/>
  <c r="AG181" i="13"/>
  <c r="AG182" i="13" s="1"/>
  <c r="S252" i="13"/>
  <c r="S260" i="13" s="1"/>
  <c r="P274" i="13"/>
  <c r="AF194" i="13"/>
  <c r="AE195" i="13"/>
  <c r="AF182" i="13"/>
  <c r="AF189" i="13" s="1"/>
  <c r="R259" i="13"/>
  <c r="Q266" i="13"/>
  <c r="Q273" i="13" s="1"/>
  <c r="S264" i="13"/>
  <c r="R265" i="13"/>
  <c r="V238" i="13"/>
  <c r="V246" i="13" s="1"/>
  <c r="O280" i="13"/>
  <c r="O288" i="13" s="1"/>
  <c r="N294" i="13"/>
  <c r="N302" i="13" s="1"/>
  <c r="AD196" i="13"/>
  <c r="AD203" i="13" s="1"/>
  <c r="W237" i="13"/>
  <c r="X236" i="13"/>
  <c r="P279" i="13"/>
  <c r="Q278" i="13"/>
  <c r="P292" i="13"/>
  <c r="O293" i="13"/>
  <c r="Z223" i="13"/>
  <c r="AA222" i="13"/>
  <c r="T251" i="13"/>
  <c r="U250" i="13"/>
  <c r="Y224" i="13"/>
  <c r="Y231" i="13" s="1"/>
  <c r="AI181" i="13" l="1"/>
  <c r="AA217" i="13"/>
  <c r="AB209" i="13"/>
  <c r="AB210" i="13" s="1"/>
  <c r="AB218" i="13" s="1"/>
  <c r="AC208" i="13"/>
  <c r="V245" i="13"/>
  <c r="AI183" i="13"/>
  <c r="Y232" i="13"/>
  <c r="AF190" i="13"/>
  <c r="V250" i="13"/>
  <c r="U251" i="13"/>
  <c r="N301" i="13"/>
  <c r="R266" i="13"/>
  <c r="R274" i="13" s="1"/>
  <c r="AG189" i="13"/>
  <c r="AI189" i="13" s="1"/>
  <c r="AE196" i="13"/>
  <c r="AE204" i="13" s="1"/>
  <c r="AG190" i="13"/>
  <c r="T264" i="13"/>
  <c r="S265" i="13"/>
  <c r="O287" i="13"/>
  <c r="AG194" i="13"/>
  <c r="AF195" i="13"/>
  <c r="X237" i="13"/>
  <c r="Y236" i="13"/>
  <c r="AD204" i="13"/>
  <c r="Q274" i="13"/>
  <c r="W238" i="13"/>
  <c r="W246" i="13" s="1"/>
  <c r="AB222" i="13"/>
  <c r="AA223" i="13"/>
  <c r="Z224" i="13"/>
  <c r="Z231" i="13" s="1"/>
  <c r="O294" i="13"/>
  <c r="O302" i="13" s="1"/>
  <c r="S259" i="13"/>
  <c r="P280" i="13"/>
  <c r="P288" i="13" s="1"/>
  <c r="T252" i="13"/>
  <c r="T260" i="13" s="1"/>
  <c r="P293" i="13"/>
  <c r="Q292" i="13"/>
  <c r="R278" i="13"/>
  <c r="Q279" i="13"/>
  <c r="AB217" i="13" l="1"/>
  <c r="AI190" i="13"/>
  <c r="AI188" i="13"/>
  <c r="AJ188" i="13" s="1"/>
  <c r="AI185" i="13"/>
  <c r="AD208" i="13"/>
  <c r="AC209" i="13"/>
  <c r="AC210" i="13" s="1"/>
  <c r="AC218" i="13" s="1"/>
  <c r="AI187" i="13"/>
  <c r="AE203" i="13"/>
  <c r="AG195" i="13"/>
  <c r="AI197" i="13" s="1"/>
  <c r="R273" i="13"/>
  <c r="U252" i="13"/>
  <c r="U260" i="13" s="1"/>
  <c r="P294" i="13"/>
  <c r="P302" i="13" s="1"/>
  <c r="Z232" i="13"/>
  <c r="T259" i="13"/>
  <c r="AA224" i="13"/>
  <c r="AA232" i="13" s="1"/>
  <c r="X238" i="13"/>
  <c r="X246" i="13" s="1"/>
  <c r="W250" i="13"/>
  <c r="V251" i="13"/>
  <c r="AB223" i="13"/>
  <c r="AC222" i="13"/>
  <c r="AF196" i="13"/>
  <c r="AF203" i="13" s="1"/>
  <c r="Z236" i="13"/>
  <c r="Y237" i="13"/>
  <c r="Q280" i="13"/>
  <c r="Q287" i="13" s="1"/>
  <c r="P287" i="13"/>
  <c r="O301" i="13"/>
  <c r="W245" i="13"/>
  <c r="S278" i="13"/>
  <c r="R279" i="13"/>
  <c r="S266" i="13"/>
  <c r="S274" i="13" s="1"/>
  <c r="Q293" i="13"/>
  <c r="R292" i="13"/>
  <c r="U264" i="13"/>
  <c r="T265" i="13"/>
  <c r="AJ184" i="13" l="1"/>
  <c r="AC217" i="13"/>
  <c r="AE208" i="13"/>
  <c r="AD209" i="13"/>
  <c r="AD210" i="13" s="1"/>
  <c r="AD218" i="13" s="1"/>
  <c r="AG196" i="13"/>
  <c r="AI195" i="13" s="1"/>
  <c r="AI202" i="13" s="1"/>
  <c r="AJ202" i="13" s="1"/>
  <c r="V252" i="13"/>
  <c r="V259" i="13" s="1"/>
  <c r="T266" i="13"/>
  <c r="T274" i="13" s="1"/>
  <c r="W251" i="13"/>
  <c r="X250" i="13"/>
  <c r="X245" i="13"/>
  <c r="P301" i="13"/>
  <c r="R280" i="13"/>
  <c r="R288" i="13" s="1"/>
  <c r="Q288" i="13"/>
  <c r="AF204" i="13"/>
  <c r="U265" i="13"/>
  <c r="V264" i="13"/>
  <c r="Y238" i="13"/>
  <c r="Y246" i="13" s="1"/>
  <c r="Q294" i="13"/>
  <c r="Q301" i="13" s="1"/>
  <c r="S279" i="13"/>
  <c r="T278" i="13"/>
  <c r="S273" i="13"/>
  <c r="Z237" i="13"/>
  <c r="AA236" i="13"/>
  <c r="AC223" i="13"/>
  <c r="AD222" i="13"/>
  <c r="AA231" i="13"/>
  <c r="U259" i="13"/>
  <c r="R293" i="13"/>
  <c r="S292" i="13"/>
  <c r="AI201" i="13"/>
  <c r="AI199" i="13"/>
  <c r="AB224" i="13"/>
  <c r="AB231" i="13" s="1"/>
  <c r="AD217" i="13" l="1"/>
  <c r="AG203" i="13"/>
  <c r="AI203" i="13" s="1"/>
  <c r="AJ198" i="13"/>
  <c r="AG204" i="13"/>
  <c r="AI204" i="13" s="1"/>
  <c r="AF208" i="13"/>
  <c r="AE209" i="13"/>
  <c r="AE210" i="13" s="1"/>
  <c r="AE217" i="13" s="1"/>
  <c r="T273" i="13"/>
  <c r="Q302" i="13"/>
  <c r="Y245" i="13"/>
  <c r="Y250" i="13"/>
  <c r="X251" i="13"/>
  <c r="W252" i="13"/>
  <c r="W260" i="13" s="1"/>
  <c r="R287" i="13"/>
  <c r="AB232" i="13"/>
  <c r="AA237" i="13"/>
  <c r="AB236" i="13"/>
  <c r="Z238" i="13"/>
  <c r="Z245" i="13" s="1"/>
  <c r="S280" i="13"/>
  <c r="S287" i="13" s="1"/>
  <c r="V265" i="13"/>
  <c r="W264" i="13"/>
  <c r="AE222" i="13"/>
  <c r="AD223" i="13"/>
  <c r="AC224" i="13"/>
  <c r="AC232" i="13" s="1"/>
  <c r="U278" i="13"/>
  <c r="T279" i="13"/>
  <c r="T292" i="13"/>
  <c r="S293" i="13"/>
  <c r="U266" i="13"/>
  <c r="U273" i="13" s="1"/>
  <c r="V260" i="13"/>
  <c r="R294" i="13"/>
  <c r="R302" i="13" s="1"/>
  <c r="AE218" i="13" l="1"/>
  <c r="AG208" i="13"/>
  <c r="AF209" i="13"/>
  <c r="AF210" i="13" s="1"/>
  <c r="AF218" i="13" s="1"/>
  <c r="U274" i="13"/>
  <c r="AD224" i="13"/>
  <c r="AD231" i="13" s="1"/>
  <c r="Z246" i="13"/>
  <c r="W259" i="13"/>
  <c r="S288" i="13"/>
  <c r="AF222" i="13"/>
  <c r="AE223" i="13"/>
  <c r="S294" i="13"/>
  <c r="S302" i="13" s="1"/>
  <c r="U292" i="13"/>
  <c r="T293" i="13"/>
  <c r="X264" i="13"/>
  <c r="W265" i="13"/>
  <c r="AB237" i="13"/>
  <c r="AC236" i="13"/>
  <c r="X252" i="13"/>
  <c r="X260" i="13" s="1"/>
  <c r="V278" i="13"/>
  <c r="U279" i="13"/>
  <c r="AC231" i="13"/>
  <c r="R301" i="13"/>
  <c r="T280" i="13"/>
  <c r="T288" i="13" s="1"/>
  <c r="V266" i="13"/>
  <c r="V273" i="13" s="1"/>
  <c r="AA238" i="13"/>
  <c r="AA246" i="13" s="1"/>
  <c r="Z250" i="13"/>
  <c r="Y251" i="13"/>
  <c r="AG209" i="13" l="1"/>
  <c r="AI211" i="13" s="1"/>
  <c r="AF217" i="13"/>
  <c r="V274" i="13"/>
  <c r="S301" i="13"/>
  <c r="AA250" i="13"/>
  <c r="Z251" i="13"/>
  <c r="X259" i="13"/>
  <c r="AA245" i="13"/>
  <c r="T287" i="13"/>
  <c r="AB238" i="13"/>
  <c r="AB245" i="13" s="1"/>
  <c r="W266" i="13"/>
  <c r="W274" i="13" s="1"/>
  <c r="U280" i="13"/>
  <c r="U287" i="13" s="1"/>
  <c r="Y264" i="13"/>
  <c r="X265" i="13"/>
  <c r="AF223" i="13"/>
  <c r="AG222" i="13"/>
  <c r="AE224" i="13"/>
  <c r="AE231" i="13" s="1"/>
  <c r="W278" i="13"/>
  <c r="V279" i="13"/>
  <c r="T294" i="13"/>
  <c r="T302" i="13" s="1"/>
  <c r="AD232" i="13"/>
  <c r="AD236" i="13"/>
  <c r="AC237" i="13"/>
  <c r="Y252" i="13"/>
  <c r="Y260" i="13" s="1"/>
  <c r="V292" i="13"/>
  <c r="U293" i="13"/>
  <c r="AG223" i="13" l="1"/>
  <c r="AG210" i="13"/>
  <c r="AG218" i="13" s="1"/>
  <c r="AI218" i="13" s="1"/>
  <c r="AI209" i="13"/>
  <c r="AI213" i="13"/>
  <c r="AI215" i="13"/>
  <c r="AB246" i="13"/>
  <c r="W273" i="13"/>
  <c r="V280" i="13"/>
  <c r="V288" i="13" s="1"/>
  <c r="Z264" i="13"/>
  <c r="Y265" i="13"/>
  <c r="AC238" i="13"/>
  <c r="AC245" i="13" s="1"/>
  <c r="Y259" i="13"/>
  <c r="U288" i="13"/>
  <c r="AD237" i="13"/>
  <c r="AE236" i="13"/>
  <c r="AE232" i="13"/>
  <c r="Z252" i="13"/>
  <c r="Z260" i="13" s="1"/>
  <c r="X278" i="13"/>
  <c r="W279" i="13"/>
  <c r="U294" i="13"/>
  <c r="U302" i="13" s="1"/>
  <c r="W292" i="13"/>
  <c r="V293" i="13"/>
  <c r="T301" i="13"/>
  <c r="AF224" i="13"/>
  <c r="AF231" i="13" s="1"/>
  <c r="AB250" i="13"/>
  <c r="AA251" i="13"/>
  <c r="AG224" i="13"/>
  <c r="AI225" i="13"/>
  <c r="X266" i="13"/>
  <c r="X274" i="13" s="1"/>
  <c r="AI223" i="13" l="1"/>
  <c r="AG217" i="13"/>
  <c r="AI217" i="13" s="1"/>
  <c r="AI216" i="13"/>
  <c r="AJ216" i="13" s="1"/>
  <c r="AJ212" i="13"/>
  <c r="AF232" i="13"/>
  <c r="V287" i="13"/>
  <c r="Z259" i="13"/>
  <c r="AC246" i="13"/>
  <c r="Y266" i="13"/>
  <c r="Y274" i="13" s="1"/>
  <c r="AB251" i="13"/>
  <c r="AC250" i="13"/>
  <c r="U301" i="13"/>
  <c r="AE237" i="13"/>
  <c r="AF236" i="13"/>
  <c r="Z265" i="13"/>
  <c r="AA264" i="13"/>
  <c r="V294" i="13"/>
  <c r="V302" i="13" s="1"/>
  <c r="X292" i="13"/>
  <c r="W293" i="13"/>
  <c r="X273" i="13"/>
  <c r="AD238" i="13"/>
  <c r="AD245" i="13" s="1"/>
  <c r="AG231" i="13"/>
  <c r="AI231" i="13" s="1"/>
  <c r="AG232" i="13"/>
  <c r="AA252" i="13"/>
  <c r="AA259" i="13" s="1"/>
  <c r="W280" i="13"/>
  <c r="W288" i="13" s="1"/>
  <c r="AI230" i="13"/>
  <c r="AJ230" i="13" s="1"/>
  <c r="AI229" i="13"/>
  <c r="AI227" i="13"/>
  <c r="AJ226" i="13" s="1"/>
  <c r="X279" i="13"/>
  <c r="Y278" i="13"/>
  <c r="AI232" i="13" l="1"/>
  <c r="AA260" i="13"/>
  <c r="AD246" i="13"/>
  <c r="AD250" i="13"/>
  <c r="AC251" i="13"/>
  <c r="AB252" i="13"/>
  <c r="AB260" i="13" s="1"/>
  <c r="W287" i="13"/>
  <c r="AB264" i="13"/>
  <c r="AA265" i="13"/>
  <c r="Y273" i="13"/>
  <c r="V301" i="13"/>
  <c r="Z266" i="13"/>
  <c r="Z274" i="13" s="1"/>
  <c r="X293" i="13"/>
  <c r="Y292" i="13"/>
  <c r="AF237" i="13"/>
  <c r="AG236" i="13"/>
  <c r="Z278" i="13"/>
  <c r="Y279" i="13"/>
  <c r="X280" i="13"/>
  <c r="X287" i="13" s="1"/>
  <c r="W294" i="13"/>
  <c r="W302" i="13" s="1"/>
  <c r="AE238" i="13"/>
  <c r="AE245" i="13" s="1"/>
  <c r="AG237" i="13" l="1"/>
  <c r="AI239" i="13" s="1"/>
  <c r="AB259" i="13"/>
  <c r="W301" i="13"/>
  <c r="AA266" i="13"/>
  <c r="AA274" i="13" s="1"/>
  <c r="Y293" i="13"/>
  <c r="Z292" i="13"/>
  <c r="AF238" i="13"/>
  <c r="AF245" i="13" s="1"/>
  <c r="X288" i="13"/>
  <c r="Z273" i="13"/>
  <c r="X294" i="13"/>
  <c r="X302" i="13" s="1"/>
  <c r="Y280" i="13"/>
  <c r="Y288" i="13" s="1"/>
  <c r="AE246" i="13"/>
  <c r="Z279" i="13"/>
  <c r="AA278" i="13"/>
  <c r="AC252" i="13"/>
  <c r="AC260" i="13" s="1"/>
  <c r="AB265" i="13"/>
  <c r="AC264" i="13"/>
  <c r="AE250" i="13"/>
  <c r="AD251" i="13"/>
  <c r="AG238" i="13" l="1"/>
  <c r="AI237" i="13" s="1"/>
  <c r="AI244" i="13" s="1"/>
  <c r="AJ244" i="13" s="1"/>
  <c r="Y287" i="13"/>
  <c r="AC265" i="13"/>
  <c r="AD264" i="13"/>
  <c r="AF246" i="13"/>
  <c r="AB266" i="13"/>
  <c r="AB274" i="13" s="1"/>
  <c r="AD252" i="13"/>
  <c r="AD259" i="13" s="1"/>
  <c r="AE251" i="13"/>
  <c r="AF250" i="13"/>
  <c r="AC259" i="13"/>
  <c r="Z293" i="13"/>
  <c r="AA292" i="13"/>
  <c r="AI243" i="13"/>
  <c r="AI241" i="13"/>
  <c r="AJ240" i="13" s="1"/>
  <c r="X301" i="13"/>
  <c r="Y294" i="13"/>
  <c r="Y301" i="13" s="1"/>
  <c r="Z280" i="13"/>
  <c r="Z288" i="13" s="1"/>
  <c r="AA273" i="13"/>
  <c r="AA279" i="13"/>
  <c r="AB278" i="13"/>
  <c r="AG246" i="13" l="1"/>
  <c r="AI246" i="13" s="1"/>
  <c r="AG245" i="13"/>
  <c r="AI245" i="13" s="1"/>
  <c r="AD260" i="13"/>
  <c r="Z287" i="13"/>
  <c r="Z294" i="13"/>
  <c r="Z302" i="13" s="1"/>
  <c r="AB273" i="13"/>
  <c r="Y302" i="13"/>
  <c r="AF251" i="13"/>
  <c r="AG250" i="13"/>
  <c r="AC278" i="13"/>
  <c r="AB279" i="13"/>
  <c r="AA280" i="13"/>
  <c r="AA288" i="13" s="1"/>
  <c r="AE252" i="13"/>
  <c r="AE260" i="13" s="1"/>
  <c r="AD265" i="13"/>
  <c r="AE264" i="13"/>
  <c r="AB292" i="13"/>
  <c r="AA293" i="13"/>
  <c r="AC266" i="13"/>
  <c r="AC274" i="13" s="1"/>
  <c r="AG251" i="13" l="1"/>
  <c r="AG252" i="13" s="1"/>
  <c r="AC273" i="13"/>
  <c r="AD278" i="13"/>
  <c r="AC279" i="13"/>
  <c r="AF252" i="13"/>
  <c r="AF259" i="13" s="1"/>
  <c r="AD266" i="13"/>
  <c r="AD273" i="13" s="1"/>
  <c r="AC292" i="13"/>
  <c r="AB293" i="13"/>
  <c r="Z301" i="13"/>
  <c r="AE259" i="13"/>
  <c r="AA294" i="13"/>
  <c r="AA302" i="13" s="1"/>
  <c r="AA287" i="13"/>
  <c r="AF264" i="13"/>
  <c r="AE265" i="13"/>
  <c r="AB280" i="13"/>
  <c r="AB287" i="13" s="1"/>
  <c r="AD274" i="13" l="1"/>
  <c r="AI253" i="13"/>
  <c r="AI251" i="13"/>
  <c r="AG259" i="13"/>
  <c r="AI259" i="13" s="1"/>
  <c r="AB288" i="13"/>
  <c r="AF260" i="13"/>
  <c r="AE266" i="13"/>
  <c r="AE274" i="13" s="1"/>
  <c r="AG264" i="13"/>
  <c r="AF265" i="13"/>
  <c r="AE278" i="13"/>
  <c r="AD279" i="13"/>
  <c r="AD292" i="13"/>
  <c r="AC293" i="13"/>
  <c r="AC280" i="13"/>
  <c r="AC288" i="13" s="1"/>
  <c r="AA301" i="13"/>
  <c r="AB294" i="13"/>
  <c r="AB302" i="13" s="1"/>
  <c r="AG260" i="13"/>
  <c r="AI258" i="13" l="1"/>
  <c r="AJ258" i="13" s="1"/>
  <c r="AI255" i="13"/>
  <c r="AI260" i="13"/>
  <c r="AI257" i="13"/>
  <c r="AG265" i="13"/>
  <c r="AI267" i="13" s="1"/>
  <c r="AJ254" i="13"/>
  <c r="AE292" i="13"/>
  <c r="AD293" i="13"/>
  <c r="AF278" i="13"/>
  <c r="AE279" i="13"/>
  <c r="AD280" i="13"/>
  <c r="AD288" i="13" s="1"/>
  <c r="AC287" i="13"/>
  <c r="AF266" i="13"/>
  <c r="AF274" i="13" s="1"/>
  <c r="AE273" i="13"/>
  <c r="AB301" i="13"/>
  <c r="AC294" i="13"/>
  <c r="AC302" i="13" s="1"/>
  <c r="AG266" i="13" l="1"/>
  <c r="AI265" i="13" s="1"/>
  <c r="AF273" i="13"/>
  <c r="AE280" i="13"/>
  <c r="AE288" i="13" s="1"/>
  <c r="AF279" i="13"/>
  <c r="AG278" i="13"/>
  <c r="AC301" i="13"/>
  <c r="AD287" i="13"/>
  <c r="AD294" i="13"/>
  <c r="AD302" i="13" s="1"/>
  <c r="AI272" i="13"/>
  <c r="AJ272" i="13" s="1"/>
  <c r="AI269" i="13"/>
  <c r="AI271" i="13"/>
  <c r="AF292" i="13"/>
  <c r="AE293" i="13"/>
  <c r="AJ268" i="13" l="1"/>
  <c r="AG273" i="13"/>
  <c r="AI273" i="13" s="1"/>
  <c r="AG274" i="13"/>
  <c r="AI274" i="13" s="1"/>
  <c r="AG279" i="13"/>
  <c r="AG280" i="13" s="1"/>
  <c r="AI279" i="13" s="1"/>
  <c r="AD301" i="13"/>
  <c r="AE287" i="13"/>
  <c r="AF280" i="13"/>
  <c r="AF288" i="13" s="1"/>
  <c r="AE294" i="13"/>
  <c r="AE302" i="13" s="1"/>
  <c r="AF293" i="13"/>
  <c r="AG292" i="13"/>
  <c r="AI281" i="13" l="1"/>
  <c r="AF287" i="13"/>
  <c r="AG293" i="13"/>
  <c r="AG294" i="13" s="1"/>
  <c r="AI293" i="13" s="1"/>
  <c r="AF294" i="13"/>
  <c r="AF302" i="13" s="1"/>
  <c r="AE301" i="13"/>
  <c r="AG288" i="13"/>
  <c r="AI288" i="13" s="1"/>
  <c r="AG287" i="13"/>
  <c r="AI287" i="13" s="1"/>
  <c r="AI286" i="13" l="1"/>
  <c r="AJ286" i="13" s="1"/>
  <c r="AI295" i="13"/>
  <c r="AI300" i="13" s="1"/>
  <c r="AI285" i="13"/>
  <c r="AI283" i="13"/>
  <c r="AJ282" i="13" s="1"/>
  <c r="AF301" i="13"/>
  <c r="AG301" i="13"/>
  <c r="AG302" i="13"/>
  <c r="AI302" i="13" s="1"/>
  <c r="U3" i="13" l="1"/>
  <c r="Y3" i="13" s="1"/>
  <c r="AI301" i="13"/>
  <c r="AI297" i="13"/>
  <c r="AG4" i="13" s="1"/>
  <c r="AI299" i="13"/>
  <c r="AJ300" i="13"/>
  <c r="U4" i="13" l="1"/>
  <c r="Y4" i="13" s="1"/>
  <c r="AG2" i="13" s="1"/>
  <c r="AJ296" i="13"/>
  <c r="AI298" i="12"/>
  <c r="AI296" i="12"/>
  <c r="AI284" i="12"/>
  <c r="AI282" i="12"/>
  <c r="AI270" i="12"/>
  <c r="AI268" i="12"/>
  <c r="AI256" i="12"/>
  <c r="AI254" i="12"/>
  <c r="AI242" i="12"/>
  <c r="AI240" i="12"/>
  <c r="AI228" i="12"/>
  <c r="AI226" i="12"/>
  <c r="AI214" i="12"/>
  <c r="AI212" i="12"/>
  <c r="AI200" i="12"/>
  <c r="AI198" i="12"/>
  <c r="AI186" i="12"/>
  <c r="AI184" i="12"/>
  <c r="AI172" i="12"/>
  <c r="AI170" i="12"/>
  <c r="AI158" i="12"/>
  <c r="AI156" i="12"/>
  <c r="AI144" i="12"/>
  <c r="AI142" i="12"/>
  <c r="AI128" i="12"/>
  <c r="AI116" i="12"/>
  <c r="AI114" i="12"/>
  <c r="AI102" i="12"/>
  <c r="AI100" i="12"/>
  <c r="AI88" i="12"/>
  <c r="AI86" i="12"/>
  <c r="AI74" i="12"/>
  <c r="AI72" i="12"/>
  <c r="AI60" i="12"/>
  <c r="AI58" i="12"/>
  <c r="AI46" i="12"/>
  <c r="AI44" i="12"/>
  <c r="AI32" i="12" l="1"/>
  <c r="AI30" i="12"/>
  <c r="AI18" i="12"/>
  <c r="W4" i="12" s="1"/>
  <c r="AI16" i="12"/>
  <c r="D10" i="12"/>
  <c r="C10" i="12"/>
  <c r="F10" i="12" s="1"/>
  <c r="W3" i="12" l="1"/>
  <c r="C12" i="12"/>
  <c r="C13" i="12" l="1"/>
  <c r="C11" i="12"/>
  <c r="C27" i="12"/>
  <c r="D12" i="12"/>
  <c r="C28" i="12" l="1"/>
  <c r="C35" i="12" s="1"/>
  <c r="C25" i="12"/>
  <c r="D24" i="12"/>
  <c r="C24" i="12"/>
  <c r="E12" i="12"/>
  <c r="D13" i="12"/>
  <c r="C14" i="12"/>
  <c r="C21" i="12" l="1"/>
  <c r="C26" i="12"/>
  <c r="C41" i="12" s="1"/>
  <c r="C22" i="12"/>
  <c r="F12" i="12"/>
  <c r="E13" i="12"/>
  <c r="D14" i="12"/>
  <c r="D21" i="12" s="1"/>
  <c r="C36" i="12"/>
  <c r="D26" i="12" l="1"/>
  <c r="D27" i="12" s="1"/>
  <c r="D22" i="12"/>
  <c r="C42" i="12"/>
  <c r="D38" i="12"/>
  <c r="C39" i="12"/>
  <c r="C38" i="12"/>
  <c r="E14" i="12"/>
  <c r="G12" i="12"/>
  <c r="F13" i="12"/>
  <c r="E21" i="12" l="1"/>
  <c r="C50" i="12"/>
  <c r="E26" i="12"/>
  <c r="F26" i="12" s="1"/>
  <c r="E22" i="12"/>
  <c r="C40" i="12"/>
  <c r="C55" i="12" s="1"/>
  <c r="F14" i="12"/>
  <c r="F22" i="12" s="1"/>
  <c r="D28" i="12"/>
  <c r="D35" i="12" s="1"/>
  <c r="H12" i="12"/>
  <c r="G13" i="12"/>
  <c r="C49" i="12"/>
  <c r="E27" i="12" l="1"/>
  <c r="F27" i="12" s="1"/>
  <c r="D36" i="12"/>
  <c r="F21" i="12"/>
  <c r="D40" i="12"/>
  <c r="D41" i="12" s="1"/>
  <c r="C52" i="12"/>
  <c r="C56" i="12"/>
  <c r="C53" i="12"/>
  <c r="D52" i="12"/>
  <c r="G26" i="12"/>
  <c r="G14" i="12"/>
  <c r="I12" i="12"/>
  <c r="H13" i="12"/>
  <c r="G22" i="12" l="1"/>
  <c r="E28" i="12"/>
  <c r="E35" i="12" s="1"/>
  <c r="C54" i="12"/>
  <c r="E40" i="12"/>
  <c r="E41" i="12" s="1"/>
  <c r="G21" i="12"/>
  <c r="H14" i="12"/>
  <c r="H22" i="12" s="1"/>
  <c r="D42" i="12"/>
  <c r="C63" i="12"/>
  <c r="I13" i="12"/>
  <c r="J12" i="12"/>
  <c r="H26" i="12"/>
  <c r="G27" i="12"/>
  <c r="C64" i="12"/>
  <c r="F28" i="12"/>
  <c r="F35" i="12" s="1"/>
  <c r="C69" i="12"/>
  <c r="D54" i="12"/>
  <c r="E36" i="12" l="1"/>
  <c r="F40" i="12"/>
  <c r="G40" i="12" s="1"/>
  <c r="F36" i="12"/>
  <c r="H21" i="12"/>
  <c r="E42" i="12"/>
  <c r="E50" i="12" s="1"/>
  <c r="H27" i="12"/>
  <c r="I26" i="12"/>
  <c r="E54" i="12"/>
  <c r="D55" i="12"/>
  <c r="J13" i="12"/>
  <c r="K12" i="12"/>
  <c r="I14" i="12"/>
  <c r="C70" i="12"/>
  <c r="C67" i="12"/>
  <c r="D66" i="12"/>
  <c r="C66" i="12"/>
  <c r="D49" i="12"/>
  <c r="G28" i="12"/>
  <c r="G36" i="12" s="1"/>
  <c r="D50" i="12"/>
  <c r="I22" i="12" l="1"/>
  <c r="F41" i="12"/>
  <c r="G41" i="12" s="1"/>
  <c r="G35" i="12"/>
  <c r="C78" i="12"/>
  <c r="I21" i="12"/>
  <c r="C68" i="12"/>
  <c r="D68" i="12" s="1"/>
  <c r="C77" i="12"/>
  <c r="D56" i="12"/>
  <c r="F54" i="12"/>
  <c r="E55" i="12"/>
  <c r="K13" i="12"/>
  <c r="L12" i="12"/>
  <c r="I27" i="12"/>
  <c r="J26" i="12"/>
  <c r="H28" i="12"/>
  <c r="H36" i="12" s="1"/>
  <c r="C83" i="12"/>
  <c r="E49" i="12"/>
  <c r="H40" i="12"/>
  <c r="J14" i="12"/>
  <c r="J22" i="12" s="1"/>
  <c r="F42" i="12" l="1"/>
  <c r="F49" i="12" s="1"/>
  <c r="H35" i="12"/>
  <c r="J21" i="12"/>
  <c r="G42" i="12"/>
  <c r="G50" i="12" s="1"/>
  <c r="G54" i="12"/>
  <c r="F55" i="12"/>
  <c r="E68" i="12"/>
  <c r="D69" i="12"/>
  <c r="I28" i="12"/>
  <c r="I36" i="12" s="1"/>
  <c r="D63" i="12"/>
  <c r="D80" i="12"/>
  <c r="C80" i="12"/>
  <c r="C84" i="12"/>
  <c r="C81" i="12"/>
  <c r="M12" i="12"/>
  <c r="L13" i="12"/>
  <c r="D64" i="12"/>
  <c r="K26" i="12"/>
  <c r="J27" i="12"/>
  <c r="H41" i="12"/>
  <c r="I40" i="12"/>
  <c r="K14" i="12"/>
  <c r="E56" i="12"/>
  <c r="K21" i="12" l="1"/>
  <c r="F50" i="12"/>
  <c r="I35" i="12"/>
  <c r="K22" i="12"/>
  <c r="F56" i="12"/>
  <c r="E64" i="12"/>
  <c r="J28" i="12"/>
  <c r="J35" i="12" s="1"/>
  <c r="C82" i="12"/>
  <c r="C97" i="12" s="1"/>
  <c r="D70" i="12"/>
  <c r="G55" i="12"/>
  <c r="H54" i="12"/>
  <c r="H42" i="12"/>
  <c r="H49" i="12" s="1"/>
  <c r="E63" i="12"/>
  <c r="L26" i="12"/>
  <c r="K27" i="12"/>
  <c r="E69" i="12"/>
  <c r="F68" i="12"/>
  <c r="C91" i="12"/>
  <c r="G49" i="12"/>
  <c r="N12" i="12"/>
  <c r="M13" i="12"/>
  <c r="J40" i="12"/>
  <c r="I41" i="12"/>
  <c r="L14" i="12"/>
  <c r="L21" i="12" s="1"/>
  <c r="C92" i="12"/>
  <c r="F64" i="12" l="1"/>
  <c r="J36" i="12"/>
  <c r="L22" i="12"/>
  <c r="H50" i="12"/>
  <c r="E70" i="12"/>
  <c r="E78" i="12" s="1"/>
  <c r="G56" i="12"/>
  <c r="G63" i="12" s="1"/>
  <c r="I42" i="12"/>
  <c r="I49" i="12" s="1"/>
  <c r="M14" i="12"/>
  <c r="M21" i="12" s="1"/>
  <c r="K28" i="12"/>
  <c r="K35" i="12" s="1"/>
  <c r="F63" i="12"/>
  <c r="D77" i="12"/>
  <c r="O12" i="12"/>
  <c r="N13" i="12"/>
  <c r="L27" i="12"/>
  <c r="M26" i="12"/>
  <c r="D78" i="12"/>
  <c r="C95" i="12"/>
  <c r="D82" i="12"/>
  <c r="J41" i="12"/>
  <c r="K40" i="12"/>
  <c r="G68" i="12"/>
  <c r="F69" i="12"/>
  <c r="I54" i="12"/>
  <c r="H55" i="12"/>
  <c r="K36" i="12" l="1"/>
  <c r="M22" i="12"/>
  <c r="E82" i="12"/>
  <c r="D83" i="12"/>
  <c r="P12" i="12"/>
  <c r="O13" i="12"/>
  <c r="G64" i="12"/>
  <c r="H56" i="12"/>
  <c r="H64" i="12" s="1"/>
  <c r="I50" i="12"/>
  <c r="E77" i="12"/>
  <c r="F70" i="12"/>
  <c r="H68" i="12"/>
  <c r="G69" i="12"/>
  <c r="N26" i="12"/>
  <c r="M27" i="12"/>
  <c r="C98" i="12"/>
  <c r="D94" i="12"/>
  <c r="C94" i="12"/>
  <c r="L28" i="12"/>
  <c r="L35" i="12" s="1"/>
  <c r="I55" i="12"/>
  <c r="J54" i="12"/>
  <c r="L40" i="12"/>
  <c r="K41" i="12"/>
  <c r="J42" i="12"/>
  <c r="J49" i="12" s="1"/>
  <c r="N14" i="12"/>
  <c r="N22" i="12" s="1"/>
  <c r="L36" i="12" l="1"/>
  <c r="N21" i="12"/>
  <c r="H63" i="12"/>
  <c r="F78" i="12"/>
  <c r="M28" i="12"/>
  <c r="M36" i="12" s="1"/>
  <c r="I56" i="12"/>
  <c r="I63" i="12" s="1"/>
  <c r="O14" i="12"/>
  <c r="O22" i="12" s="1"/>
  <c r="J50" i="12"/>
  <c r="C96" i="12"/>
  <c r="G70" i="12"/>
  <c r="G78" i="12" s="1"/>
  <c r="Q12" i="12"/>
  <c r="P13" i="12"/>
  <c r="K42" i="12"/>
  <c r="K49" i="12" s="1"/>
  <c r="M40" i="12"/>
  <c r="L41" i="12"/>
  <c r="C106" i="12"/>
  <c r="H69" i="12"/>
  <c r="I68" i="12"/>
  <c r="D84" i="12"/>
  <c r="F77" i="12"/>
  <c r="N27" i="12"/>
  <c r="O26" i="12"/>
  <c r="K54" i="12"/>
  <c r="J55" i="12"/>
  <c r="C105" i="12"/>
  <c r="F82" i="12"/>
  <c r="E83" i="12"/>
  <c r="M35" i="12" l="1"/>
  <c r="D92" i="12"/>
  <c r="O21" i="12"/>
  <c r="J56" i="12"/>
  <c r="J64" i="12" s="1"/>
  <c r="K50" i="12"/>
  <c r="C111" i="12"/>
  <c r="D96" i="12"/>
  <c r="I64" i="12"/>
  <c r="D91" i="12"/>
  <c r="J68" i="12"/>
  <c r="I69" i="12"/>
  <c r="P14" i="12"/>
  <c r="P22" i="12" s="1"/>
  <c r="L54" i="12"/>
  <c r="K55" i="12"/>
  <c r="P26" i="12"/>
  <c r="O27" i="12"/>
  <c r="N28" i="12"/>
  <c r="N36" i="12" s="1"/>
  <c r="H70" i="12"/>
  <c r="H77" i="12" s="1"/>
  <c r="Q13" i="12"/>
  <c r="R12" i="12"/>
  <c r="E84" i="12"/>
  <c r="E92" i="12" s="1"/>
  <c r="L42" i="12"/>
  <c r="L49" i="12" s="1"/>
  <c r="G77" i="12"/>
  <c r="F83" i="12"/>
  <c r="G82" i="12"/>
  <c r="M41" i="12"/>
  <c r="N40" i="12"/>
  <c r="N35" i="12" l="1"/>
  <c r="P21" i="12"/>
  <c r="H78" i="12"/>
  <c r="F84" i="12"/>
  <c r="E96" i="12"/>
  <c r="D97" i="12"/>
  <c r="C112" i="12"/>
  <c r="C109" i="12"/>
  <c r="C108" i="12"/>
  <c r="D108" i="12"/>
  <c r="L50" i="12"/>
  <c r="I70" i="12"/>
  <c r="I78" i="12" s="1"/>
  <c r="R13" i="12"/>
  <c r="S12" i="12"/>
  <c r="O28" i="12"/>
  <c r="O36" i="12" s="1"/>
  <c r="K68" i="12"/>
  <c r="J69" i="12"/>
  <c r="Q14" i="12"/>
  <c r="Q21" i="12" s="1"/>
  <c r="Q26" i="12"/>
  <c r="P27" i="12"/>
  <c r="J63" i="12"/>
  <c r="O40" i="12"/>
  <c r="N41" i="12"/>
  <c r="L55" i="12"/>
  <c r="M54" i="12"/>
  <c r="M42" i="12"/>
  <c r="M50" i="12" s="1"/>
  <c r="K56" i="12"/>
  <c r="K63" i="12" s="1"/>
  <c r="E91" i="12"/>
  <c r="G83" i="12"/>
  <c r="H82" i="12"/>
  <c r="O35" i="12" l="1"/>
  <c r="C120" i="12"/>
  <c r="F91" i="12"/>
  <c r="M49" i="12"/>
  <c r="Q22" i="12"/>
  <c r="I77" i="12"/>
  <c r="C110" i="12"/>
  <c r="D110" i="12" s="1"/>
  <c r="C119" i="12"/>
  <c r="K64" i="12"/>
  <c r="K69" i="12"/>
  <c r="L68" i="12"/>
  <c r="D98" i="12"/>
  <c r="J70" i="12"/>
  <c r="J77" i="12" s="1"/>
  <c r="F96" i="12"/>
  <c r="E97" i="12"/>
  <c r="I82" i="12"/>
  <c r="H83" i="12"/>
  <c r="R26" i="12"/>
  <c r="Q27" i="12"/>
  <c r="G84" i="12"/>
  <c r="G91" i="12" s="1"/>
  <c r="P28" i="12"/>
  <c r="P36" i="12" s="1"/>
  <c r="N54" i="12"/>
  <c r="M55" i="12"/>
  <c r="L56" i="12"/>
  <c r="L63" i="12" s="1"/>
  <c r="T12" i="12"/>
  <c r="S13" i="12"/>
  <c r="F92" i="12"/>
  <c r="N42" i="12"/>
  <c r="N50" i="12" s="1"/>
  <c r="R14" i="12"/>
  <c r="R22" i="12" s="1"/>
  <c r="O41" i="12"/>
  <c r="P40" i="12"/>
  <c r="N49" i="12" l="1"/>
  <c r="D106" i="12"/>
  <c r="P35" i="12"/>
  <c r="C125" i="12"/>
  <c r="R21" i="12"/>
  <c r="L64" i="12"/>
  <c r="G92" i="12"/>
  <c r="E98" i="12"/>
  <c r="E106" i="12" s="1"/>
  <c r="F97" i="12"/>
  <c r="G96" i="12"/>
  <c r="O42" i="12"/>
  <c r="O49" i="12" s="1"/>
  <c r="J78" i="12"/>
  <c r="M56" i="12"/>
  <c r="M64" i="12" s="1"/>
  <c r="L69" i="12"/>
  <c r="M68" i="12"/>
  <c r="P41" i="12"/>
  <c r="Q40" i="12"/>
  <c r="D111" i="12"/>
  <c r="E110" i="12"/>
  <c r="S14" i="12"/>
  <c r="S21" i="12" s="1"/>
  <c r="N55" i="12"/>
  <c r="O54" i="12"/>
  <c r="Q28" i="12"/>
  <c r="Q36" i="12" s="1"/>
  <c r="K70" i="12"/>
  <c r="K77" i="12" s="1"/>
  <c r="U12" i="12"/>
  <c r="T13" i="12"/>
  <c r="S26" i="12"/>
  <c r="R27" i="12"/>
  <c r="H84" i="12"/>
  <c r="I83" i="12"/>
  <c r="J82" i="12"/>
  <c r="D105" i="12"/>
  <c r="Q35" i="12" l="1"/>
  <c r="C126" i="12"/>
  <c r="C134" i="12" s="1"/>
  <c r="C123" i="12"/>
  <c r="H91" i="12"/>
  <c r="C122" i="12"/>
  <c r="D122" i="12"/>
  <c r="S22" i="12"/>
  <c r="H92" i="12"/>
  <c r="V12" i="12"/>
  <c r="U13" i="12"/>
  <c r="K78" i="12"/>
  <c r="L70" i="12"/>
  <c r="L78" i="12" s="1"/>
  <c r="H96" i="12"/>
  <c r="G97" i="12"/>
  <c r="F98" i="12"/>
  <c r="M63" i="12"/>
  <c r="E111" i="12"/>
  <c r="F110" i="12"/>
  <c r="D112" i="12"/>
  <c r="E105" i="12"/>
  <c r="R40" i="12"/>
  <c r="Q41" i="12"/>
  <c r="O50" i="12"/>
  <c r="R28" i="12"/>
  <c r="R35" i="12" s="1"/>
  <c r="K82" i="12"/>
  <c r="J83" i="12"/>
  <c r="S27" i="12"/>
  <c r="T26" i="12"/>
  <c r="P42" i="12"/>
  <c r="P50" i="12" s="1"/>
  <c r="O55" i="12"/>
  <c r="P54" i="12"/>
  <c r="I84" i="12"/>
  <c r="I92" i="12" s="1"/>
  <c r="T14" i="12"/>
  <c r="T21" i="12" s="1"/>
  <c r="N56" i="12"/>
  <c r="N63" i="12" s="1"/>
  <c r="M69" i="12"/>
  <c r="N68" i="12"/>
  <c r="C124" i="12" l="1"/>
  <c r="D124" i="12" s="1"/>
  <c r="P49" i="12"/>
  <c r="C133" i="12"/>
  <c r="D119" i="12"/>
  <c r="R36" i="12"/>
  <c r="F106" i="12"/>
  <c r="T22" i="12"/>
  <c r="I91" i="12"/>
  <c r="L77" i="12"/>
  <c r="M70" i="12"/>
  <c r="M78" i="12" s="1"/>
  <c r="J84" i="12"/>
  <c r="J92" i="12" s="1"/>
  <c r="K83" i="12"/>
  <c r="L82" i="12"/>
  <c r="O56" i="12"/>
  <c r="O63" i="12" s="1"/>
  <c r="O68" i="12"/>
  <c r="N69" i="12"/>
  <c r="D120" i="12"/>
  <c r="F105" i="12"/>
  <c r="U14" i="12"/>
  <c r="U21" i="12" s="1"/>
  <c r="T27" i="12"/>
  <c r="U26" i="12"/>
  <c r="Q42" i="12"/>
  <c r="Q50" i="12" s="1"/>
  <c r="G110" i="12"/>
  <c r="F111" i="12"/>
  <c r="G98" i="12"/>
  <c r="G106" i="12" s="1"/>
  <c r="W12" i="12"/>
  <c r="V13" i="12"/>
  <c r="N64" i="12"/>
  <c r="P55" i="12"/>
  <c r="Q54" i="12"/>
  <c r="S28" i="12"/>
  <c r="S35" i="12" s="1"/>
  <c r="R41" i="12"/>
  <c r="S40" i="12"/>
  <c r="E112" i="12"/>
  <c r="E120" i="12" s="1"/>
  <c r="I96" i="12"/>
  <c r="H97" i="12"/>
  <c r="C139" i="12" l="1"/>
  <c r="C137" i="12" s="1"/>
  <c r="S36" i="12"/>
  <c r="Q49" i="12"/>
  <c r="U22" i="12"/>
  <c r="E119" i="12"/>
  <c r="G111" i="12"/>
  <c r="H110" i="12"/>
  <c r="J91" i="12"/>
  <c r="T40" i="12"/>
  <c r="S41" i="12"/>
  <c r="O64" i="12"/>
  <c r="D125" i="12"/>
  <c r="E124" i="12"/>
  <c r="V14" i="12"/>
  <c r="V22" i="12" s="1"/>
  <c r="W13" i="12"/>
  <c r="X12" i="12"/>
  <c r="M77" i="12"/>
  <c r="H98" i="12"/>
  <c r="H106" i="12" s="1"/>
  <c r="G105" i="12"/>
  <c r="U27" i="12"/>
  <c r="V26" i="12"/>
  <c r="M82" i="12"/>
  <c r="L83" i="12"/>
  <c r="T28" i="12"/>
  <c r="T35" i="12" s="1"/>
  <c r="N70" i="12"/>
  <c r="N78" i="12" s="1"/>
  <c r="K84" i="12"/>
  <c r="K92" i="12" s="1"/>
  <c r="J96" i="12"/>
  <c r="I97" i="12"/>
  <c r="R54" i="12"/>
  <c r="Q55" i="12"/>
  <c r="P68" i="12"/>
  <c r="O69" i="12"/>
  <c r="R42" i="12"/>
  <c r="R49" i="12" s="1"/>
  <c r="P56" i="12"/>
  <c r="P64" i="12" s="1"/>
  <c r="F112" i="12"/>
  <c r="F120" i="12" s="1"/>
  <c r="D136" i="12" l="1"/>
  <c r="C140" i="12"/>
  <c r="C147" i="12" s="1"/>
  <c r="C136" i="12"/>
  <c r="T36" i="12"/>
  <c r="H105" i="12"/>
  <c r="V21" i="12"/>
  <c r="R50" i="12"/>
  <c r="Y12" i="12"/>
  <c r="X13" i="12"/>
  <c r="P63" i="12"/>
  <c r="Q56" i="12"/>
  <c r="Q63" i="12" s="1"/>
  <c r="N77" i="12"/>
  <c r="U28" i="12"/>
  <c r="U36" i="12" s="1"/>
  <c r="W14" i="12"/>
  <c r="W21" i="12" s="1"/>
  <c r="R55" i="12"/>
  <c r="S54" i="12"/>
  <c r="S42" i="12"/>
  <c r="S49" i="12" s="1"/>
  <c r="V27" i="12"/>
  <c r="W26" i="12"/>
  <c r="I98" i="12"/>
  <c r="I106" i="12" s="1"/>
  <c r="U40" i="12"/>
  <c r="T41" i="12"/>
  <c r="P69" i="12"/>
  <c r="Q68" i="12"/>
  <c r="J97" i="12"/>
  <c r="K96" i="12"/>
  <c r="K91" i="12"/>
  <c r="L84" i="12"/>
  <c r="L91" i="12" s="1"/>
  <c r="F124" i="12"/>
  <c r="E125" i="12"/>
  <c r="H111" i="12"/>
  <c r="I110" i="12"/>
  <c r="F119" i="12"/>
  <c r="O70" i="12"/>
  <c r="O78" i="12" s="1"/>
  <c r="N82" i="12"/>
  <c r="M83" i="12"/>
  <c r="D126" i="12"/>
  <c r="G112" i="12"/>
  <c r="G120" i="12" s="1"/>
  <c r="C138" i="12" l="1"/>
  <c r="C153" i="12" s="1"/>
  <c r="C148" i="12"/>
  <c r="D133" i="12"/>
  <c r="U35" i="12"/>
  <c r="W22" i="12"/>
  <c r="L92" i="12"/>
  <c r="G119" i="12"/>
  <c r="I105" i="12"/>
  <c r="O77" i="12"/>
  <c r="Q64" i="12"/>
  <c r="X26" i="12"/>
  <c r="W27" i="12"/>
  <c r="V28" i="12"/>
  <c r="V36" i="12" s="1"/>
  <c r="V40" i="12"/>
  <c r="U41" i="12"/>
  <c r="S50" i="12"/>
  <c r="T42" i="12"/>
  <c r="T50" i="12" s="1"/>
  <c r="I111" i="12"/>
  <c r="J110" i="12"/>
  <c r="K97" i="12"/>
  <c r="L96" i="12"/>
  <c r="X14" i="12"/>
  <c r="X21" i="12" s="1"/>
  <c r="D134" i="12"/>
  <c r="M84" i="12"/>
  <c r="M92" i="12" s="1"/>
  <c r="H112" i="12"/>
  <c r="J98" i="12"/>
  <c r="J106" i="12" s="1"/>
  <c r="Y13" i="12"/>
  <c r="Z12" i="12"/>
  <c r="N83" i="12"/>
  <c r="O82" i="12"/>
  <c r="E126" i="12"/>
  <c r="R68" i="12"/>
  <c r="Q69" i="12"/>
  <c r="T54" i="12"/>
  <c r="S55" i="12"/>
  <c r="G124" i="12"/>
  <c r="F125" i="12"/>
  <c r="P70" i="12"/>
  <c r="P78" i="12" s="1"/>
  <c r="R56" i="12"/>
  <c r="R64" i="12" s="1"/>
  <c r="X27" i="12" l="1"/>
  <c r="C150" i="12"/>
  <c r="D150" i="12"/>
  <c r="C154" i="12"/>
  <c r="C162" i="12" s="1"/>
  <c r="C151" i="12"/>
  <c r="D138" i="12"/>
  <c r="T49" i="12"/>
  <c r="V35" i="12"/>
  <c r="H120" i="12"/>
  <c r="X22" i="12"/>
  <c r="P77" i="12"/>
  <c r="F126" i="12"/>
  <c r="E133" i="12"/>
  <c r="J105" i="12"/>
  <c r="H124" i="12"/>
  <c r="G125" i="12"/>
  <c r="O83" i="12"/>
  <c r="P82" i="12"/>
  <c r="H119" i="12"/>
  <c r="S56" i="12"/>
  <c r="S63" i="12" s="1"/>
  <c r="W28" i="12"/>
  <c r="W36" i="12" s="1"/>
  <c r="N84" i="12"/>
  <c r="N91" i="12" s="1"/>
  <c r="R63" i="12"/>
  <c r="U54" i="12"/>
  <c r="T55" i="12"/>
  <c r="Z13" i="12"/>
  <c r="AA12" i="12"/>
  <c r="Y26" i="12"/>
  <c r="Q70" i="12"/>
  <c r="Q78" i="12" s="1"/>
  <c r="Y14" i="12"/>
  <c r="Y22" i="12" s="1"/>
  <c r="U42" i="12"/>
  <c r="U50" i="12" s="1"/>
  <c r="S68" i="12"/>
  <c r="R69" i="12"/>
  <c r="M91" i="12"/>
  <c r="K98" i="12"/>
  <c r="K106" i="12" s="1"/>
  <c r="W40" i="12"/>
  <c r="V41" i="12"/>
  <c r="M96" i="12"/>
  <c r="L97" i="12"/>
  <c r="E134" i="12"/>
  <c r="K110" i="12"/>
  <c r="J111" i="12"/>
  <c r="C152" i="12"/>
  <c r="C167" i="12" s="1"/>
  <c r="I112" i="12"/>
  <c r="I119" i="12" s="1"/>
  <c r="C161" i="12" l="1"/>
  <c r="E138" i="12"/>
  <c r="D139" i="12"/>
  <c r="D140" i="12" s="1"/>
  <c r="F134" i="12"/>
  <c r="W35" i="12"/>
  <c r="U49" i="12"/>
  <c r="C168" i="12"/>
  <c r="C176" i="12" s="1"/>
  <c r="Q77" i="12"/>
  <c r="Y21" i="12"/>
  <c r="J112" i="12"/>
  <c r="J119" i="12" s="1"/>
  <c r="V42" i="12"/>
  <c r="V50" i="12" s="1"/>
  <c r="I120" i="12"/>
  <c r="N96" i="12"/>
  <c r="M97" i="12"/>
  <c r="K105" i="12"/>
  <c r="S64" i="12"/>
  <c r="N92" i="12"/>
  <c r="X28" i="12"/>
  <c r="X36" i="12" s="1"/>
  <c r="Z26" i="12"/>
  <c r="Y27" i="12"/>
  <c r="R70" i="12"/>
  <c r="R77" i="12" s="1"/>
  <c r="AA13" i="12"/>
  <c r="AB12" i="12"/>
  <c r="P83" i="12"/>
  <c r="Q82" i="12"/>
  <c r="F133" i="12"/>
  <c r="S69" i="12"/>
  <c r="T68" i="12"/>
  <c r="Z14" i="12"/>
  <c r="Z22" i="12" s="1"/>
  <c r="O84" i="12"/>
  <c r="O92" i="12" s="1"/>
  <c r="G126" i="12"/>
  <c r="G134" i="12" s="1"/>
  <c r="D152" i="12"/>
  <c r="L110" i="12"/>
  <c r="K111" i="12"/>
  <c r="T56" i="12"/>
  <c r="T63" i="12" s="1"/>
  <c r="L98" i="12"/>
  <c r="L106" i="12" s="1"/>
  <c r="X40" i="12"/>
  <c r="W41" i="12"/>
  <c r="V54" i="12"/>
  <c r="U55" i="12"/>
  <c r="H125" i="12"/>
  <c r="I124" i="12"/>
  <c r="D147" i="12" l="1"/>
  <c r="D148" i="12"/>
  <c r="E139" i="12"/>
  <c r="E140" i="12" s="1"/>
  <c r="E147" i="12" s="1"/>
  <c r="F138" i="12"/>
  <c r="X35" i="12"/>
  <c r="C175" i="12"/>
  <c r="V49" i="12"/>
  <c r="Z21" i="12"/>
  <c r="L111" i="12"/>
  <c r="M110" i="12"/>
  <c r="O91" i="12"/>
  <c r="Q83" i="12"/>
  <c r="R82" i="12"/>
  <c r="L105" i="12"/>
  <c r="U56" i="12"/>
  <c r="U63" i="12" s="1"/>
  <c r="Y28" i="12"/>
  <c r="Y36" i="12" s="1"/>
  <c r="W54" i="12"/>
  <c r="V55" i="12"/>
  <c r="E152" i="12"/>
  <c r="D153" i="12"/>
  <c r="P84" i="12"/>
  <c r="P92" i="12" s="1"/>
  <c r="AA26" i="12"/>
  <c r="Z27" i="12"/>
  <c r="AC12" i="12"/>
  <c r="AB13" i="12"/>
  <c r="K112" i="12"/>
  <c r="K119" i="12" s="1"/>
  <c r="AA14" i="12"/>
  <c r="AA21" i="12" s="1"/>
  <c r="J120" i="12"/>
  <c r="H126" i="12"/>
  <c r="T64" i="12"/>
  <c r="G133" i="12"/>
  <c r="U68" i="12"/>
  <c r="T69" i="12"/>
  <c r="W42" i="12"/>
  <c r="W50" i="12" s="1"/>
  <c r="S70" i="12"/>
  <c r="S78" i="12" s="1"/>
  <c r="R78" i="12"/>
  <c r="M98" i="12"/>
  <c r="M105" i="12" s="1"/>
  <c r="C165" i="12"/>
  <c r="D164" i="12"/>
  <c r="C164" i="12"/>
  <c r="I125" i="12"/>
  <c r="J124" i="12"/>
  <c r="X41" i="12"/>
  <c r="Y40" i="12"/>
  <c r="N97" i="12"/>
  <c r="O96" i="12"/>
  <c r="E148" i="12" l="1"/>
  <c r="F139" i="12"/>
  <c r="F140" i="12" s="1"/>
  <c r="F147" i="12" s="1"/>
  <c r="G138" i="12"/>
  <c r="Y35" i="12"/>
  <c r="H134" i="12"/>
  <c r="W49" i="12"/>
  <c r="C166" i="12"/>
  <c r="AA22" i="12"/>
  <c r="K120" i="12"/>
  <c r="V68" i="12"/>
  <c r="U69" i="12"/>
  <c r="F152" i="12"/>
  <c r="E153" i="12"/>
  <c r="U64" i="12"/>
  <c r="Y41" i="12"/>
  <c r="Z40" i="12"/>
  <c r="X42" i="12"/>
  <c r="X49" i="12" s="1"/>
  <c r="S77" i="12"/>
  <c r="Z28" i="12"/>
  <c r="Z35" i="12" s="1"/>
  <c r="V56" i="12"/>
  <c r="V64" i="12" s="1"/>
  <c r="P96" i="12"/>
  <c r="O97" i="12"/>
  <c r="J125" i="12"/>
  <c r="K124" i="12"/>
  <c r="AA27" i="12"/>
  <c r="AB26" i="12"/>
  <c r="W55" i="12"/>
  <c r="X54" i="12"/>
  <c r="S82" i="12"/>
  <c r="R83" i="12"/>
  <c r="N98" i="12"/>
  <c r="N106" i="12" s="1"/>
  <c r="I126" i="12"/>
  <c r="I133" i="12" s="1"/>
  <c r="M106" i="12"/>
  <c r="P91" i="12"/>
  <c r="Q84" i="12"/>
  <c r="Q91" i="12" s="1"/>
  <c r="H133" i="12"/>
  <c r="M111" i="12"/>
  <c r="N110" i="12"/>
  <c r="AB14" i="12"/>
  <c r="AB21" i="12" s="1"/>
  <c r="L112" i="12"/>
  <c r="L120" i="12" s="1"/>
  <c r="T70" i="12"/>
  <c r="T78" i="12" s="1"/>
  <c r="AD12" i="12"/>
  <c r="AC13" i="12"/>
  <c r="D154" i="12"/>
  <c r="F148" i="12" l="1"/>
  <c r="G139" i="12"/>
  <c r="G140" i="12" s="1"/>
  <c r="G147" i="12" s="1"/>
  <c r="H138" i="12"/>
  <c r="Z36" i="12"/>
  <c r="D166" i="12"/>
  <c r="D167" i="12" s="1"/>
  <c r="C181" i="12"/>
  <c r="AB22" i="12"/>
  <c r="T77" i="12"/>
  <c r="Q92" i="12"/>
  <c r="I134" i="12"/>
  <c r="X55" i="12"/>
  <c r="Y54" i="12"/>
  <c r="J126" i="12"/>
  <c r="J133" i="12" s="1"/>
  <c r="Y42" i="12"/>
  <c r="Y50" i="12" s="1"/>
  <c r="O110" i="12"/>
  <c r="N111" i="12"/>
  <c r="W56" i="12"/>
  <c r="W64" i="12" s="1"/>
  <c r="O98" i="12"/>
  <c r="O105" i="12" s="1"/>
  <c r="M112" i="12"/>
  <c r="M120" i="12" s="1"/>
  <c r="AB27" i="12"/>
  <c r="AC26" i="12"/>
  <c r="Q96" i="12"/>
  <c r="P97" i="12"/>
  <c r="L119" i="12"/>
  <c r="N105" i="12"/>
  <c r="AA28" i="12"/>
  <c r="AA35" i="12" s="1"/>
  <c r="E154" i="12"/>
  <c r="E162" i="12" s="1"/>
  <c r="X50" i="12"/>
  <c r="F153" i="12"/>
  <c r="G152" i="12"/>
  <c r="D162" i="12"/>
  <c r="D161" i="12"/>
  <c r="AC14" i="12"/>
  <c r="AC21" i="12" s="1"/>
  <c r="V63" i="12"/>
  <c r="U70" i="12"/>
  <c r="U77" i="12" s="1"/>
  <c r="AE12" i="12"/>
  <c r="AD13" i="12"/>
  <c r="R84" i="12"/>
  <c r="R91" i="12" s="1"/>
  <c r="T82" i="12"/>
  <c r="S83" i="12"/>
  <c r="L124" i="12"/>
  <c r="K125" i="12"/>
  <c r="Z41" i="12"/>
  <c r="AA40" i="12"/>
  <c r="W68" i="12"/>
  <c r="V69" i="12"/>
  <c r="G148" i="12" l="1"/>
  <c r="H139" i="12"/>
  <c r="H140" i="12" s="1"/>
  <c r="H148" i="12" s="1"/>
  <c r="I138" i="12"/>
  <c r="E166" i="12"/>
  <c r="E167" i="12" s="1"/>
  <c r="E168" i="12" s="1"/>
  <c r="E176" i="12" s="1"/>
  <c r="Y49" i="12"/>
  <c r="AA36" i="12"/>
  <c r="C179" i="12"/>
  <c r="C182" i="12"/>
  <c r="D178" i="12"/>
  <c r="C178" i="12"/>
  <c r="D168" i="12"/>
  <c r="AC22" i="12"/>
  <c r="M119" i="12"/>
  <c r="W63" i="12"/>
  <c r="J134" i="12"/>
  <c r="M124" i="12"/>
  <c r="L125" i="12"/>
  <c r="S84" i="12"/>
  <c r="S92" i="12" s="1"/>
  <c r="U82" i="12"/>
  <c r="T83" i="12"/>
  <c r="E161" i="12"/>
  <c r="N112" i="12"/>
  <c r="N119" i="12" s="1"/>
  <c r="P98" i="12"/>
  <c r="P106" i="12" s="1"/>
  <c r="P110" i="12"/>
  <c r="O111" i="12"/>
  <c r="Z54" i="12"/>
  <c r="Y55" i="12"/>
  <c r="V70" i="12"/>
  <c r="V78" i="12" s="1"/>
  <c r="R96" i="12"/>
  <c r="Q97" i="12"/>
  <c r="X56" i="12"/>
  <c r="X63" i="12" s="1"/>
  <c r="W69" i="12"/>
  <c r="X68" i="12"/>
  <c r="R92" i="12"/>
  <c r="AB40" i="12"/>
  <c r="AA41" i="12"/>
  <c r="U78" i="12"/>
  <c r="H152" i="12"/>
  <c r="G153" i="12"/>
  <c r="AD26" i="12"/>
  <c r="AC27" i="12"/>
  <c r="O106" i="12"/>
  <c r="Z42" i="12"/>
  <c r="Z50" i="12" s="1"/>
  <c r="AD14" i="12"/>
  <c r="AD22" i="12" s="1"/>
  <c r="F154" i="12"/>
  <c r="AB28" i="12"/>
  <c r="AB35" i="12" s="1"/>
  <c r="K126" i="12"/>
  <c r="K133" i="12" s="1"/>
  <c r="AF12" i="12"/>
  <c r="AE13" i="12"/>
  <c r="F166" i="12" l="1"/>
  <c r="F167" i="12" s="1"/>
  <c r="H147" i="12"/>
  <c r="J138" i="12"/>
  <c r="I139" i="12"/>
  <c r="I140" i="12" s="1"/>
  <c r="I147" i="12" s="1"/>
  <c r="AE14" i="12"/>
  <c r="AE22" i="12" s="1"/>
  <c r="D176" i="12"/>
  <c r="F162" i="12"/>
  <c r="AB36" i="12"/>
  <c r="Z49" i="12"/>
  <c r="C190" i="12"/>
  <c r="C180" i="12"/>
  <c r="D180" i="12" s="1"/>
  <c r="C189" i="12"/>
  <c r="D175" i="12"/>
  <c r="F168" i="12"/>
  <c r="F176" i="12" s="1"/>
  <c r="E175" i="12"/>
  <c r="AD21" i="12"/>
  <c r="P105" i="12"/>
  <c r="G154" i="12"/>
  <c r="G161" i="12" s="1"/>
  <c r="I152" i="12"/>
  <c r="H153" i="12"/>
  <c r="R97" i="12"/>
  <c r="S96" i="12"/>
  <c r="V77" i="12"/>
  <c r="S91" i="12"/>
  <c r="T84" i="12"/>
  <c r="T91" i="12" s="1"/>
  <c r="L126" i="12"/>
  <c r="L134" i="12" s="1"/>
  <c r="K134" i="12"/>
  <c r="F161" i="12"/>
  <c r="AC40" i="12"/>
  <c r="AB41" i="12"/>
  <c r="X64" i="12"/>
  <c r="N120" i="12"/>
  <c r="V82" i="12"/>
  <c r="U83" i="12"/>
  <c r="M125" i="12"/>
  <c r="N124" i="12"/>
  <c r="AC28" i="12"/>
  <c r="AC36" i="12" s="1"/>
  <c r="Y56" i="12"/>
  <c r="Y64" i="12" s="1"/>
  <c r="AG12" i="12"/>
  <c r="AF13" i="12"/>
  <c r="AA42" i="12"/>
  <c r="AA49" i="12" s="1"/>
  <c r="AD27" i="12"/>
  <c r="AE26" i="12"/>
  <c r="AA54" i="12"/>
  <c r="Z55" i="12"/>
  <c r="W70" i="12"/>
  <c r="W77" i="12" s="1"/>
  <c r="X69" i="12"/>
  <c r="Y68" i="12"/>
  <c r="O112" i="12"/>
  <c r="O120" i="12" s="1"/>
  <c r="G166" i="12"/>
  <c r="G167" i="12" s="1"/>
  <c r="Q98" i="12"/>
  <c r="Q105" i="12" s="1"/>
  <c r="Q110" i="12"/>
  <c r="P111" i="12"/>
  <c r="I148" i="12" l="1"/>
  <c r="J139" i="12"/>
  <c r="J140" i="12" s="1"/>
  <c r="J147" i="12" s="1"/>
  <c r="K138" i="12"/>
  <c r="F175" i="12"/>
  <c r="AC35" i="12"/>
  <c r="AF14" i="12"/>
  <c r="AF22" i="12" s="1"/>
  <c r="C195" i="12"/>
  <c r="C192" i="12" s="1"/>
  <c r="AE21" i="12"/>
  <c r="G168" i="12"/>
  <c r="E180" i="12"/>
  <c r="D181" i="12"/>
  <c r="O119" i="12"/>
  <c r="AA50" i="12"/>
  <c r="M126" i="12"/>
  <c r="M134" i="12" s="1"/>
  <c r="H154" i="12"/>
  <c r="AD40" i="12"/>
  <c r="AC41" i="12"/>
  <c r="Y63" i="12"/>
  <c r="U84" i="12"/>
  <c r="U91" i="12" s="1"/>
  <c r="L133" i="12"/>
  <c r="I153" i="12"/>
  <c r="J152" i="12"/>
  <c r="V83" i="12"/>
  <c r="W82" i="12"/>
  <c r="G162" i="12"/>
  <c r="Z56" i="12"/>
  <c r="Z64" i="12" s="1"/>
  <c r="AG13" i="12"/>
  <c r="T92" i="12"/>
  <c r="Q111" i="12"/>
  <c r="R110" i="12"/>
  <c r="X70" i="12"/>
  <c r="X77" i="12" s="1"/>
  <c r="AA55" i="12"/>
  <c r="AB54" i="12"/>
  <c r="W78" i="12"/>
  <c r="AE27" i="12"/>
  <c r="AF26" i="12"/>
  <c r="H166" i="12"/>
  <c r="H167" i="12" s="1"/>
  <c r="O124" i="12"/>
  <c r="N125" i="12"/>
  <c r="P112" i="12"/>
  <c r="P119" i="12" s="1"/>
  <c r="Q106" i="12"/>
  <c r="Z68" i="12"/>
  <c r="Y69" i="12"/>
  <c r="AD28" i="12"/>
  <c r="AD36" i="12" s="1"/>
  <c r="AB42" i="12"/>
  <c r="AB49" i="12" s="1"/>
  <c r="S97" i="12"/>
  <c r="T96" i="12"/>
  <c r="R98" i="12"/>
  <c r="R106" i="12" s="1"/>
  <c r="J148" i="12" l="1"/>
  <c r="L138" i="12"/>
  <c r="K139" i="12"/>
  <c r="K140" i="12" s="1"/>
  <c r="K147" i="12" s="1"/>
  <c r="C196" i="12"/>
  <c r="C203" i="12" s="1"/>
  <c r="C193" i="12"/>
  <c r="D192" i="12"/>
  <c r="C194" i="12" s="1"/>
  <c r="AF21" i="12"/>
  <c r="G175" i="12"/>
  <c r="H162" i="12"/>
  <c r="AD35" i="12"/>
  <c r="AE28" i="12"/>
  <c r="AE35" i="12" s="1"/>
  <c r="AI15" i="12"/>
  <c r="G176" i="12"/>
  <c r="H168" i="12"/>
  <c r="H175" i="12" s="1"/>
  <c r="E181" i="12"/>
  <c r="F180" i="12"/>
  <c r="D182" i="12"/>
  <c r="R105" i="12"/>
  <c r="AB50" i="12"/>
  <c r="H161" i="12"/>
  <c r="P120" i="12"/>
  <c r="AG26" i="12"/>
  <c r="AF27" i="12"/>
  <c r="R111" i="12"/>
  <c r="S110" i="12"/>
  <c r="AG14" i="12"/>
  <c r="AI13" i="12" s="1"/>
  <c r="U92" i="12"/>
  <c r="Q112" i="12"/>
  <c r="Q120" i="12" s="1"/>
  <c r="Z63" i="12"/>
  <c r="W83" i="12"/>
  <c r="X82" i="12"/>
  <c r="V84" i="12"/>
  <c r="V92" i="12" s="1"/>
  <c r="M133" i="12"/>
  <c r="Y70" i="12"/>
  <c r="Y78" i="12" s="1"/>
  <c r="P124" i="12"/>
  <c r="O125" i="12"/>
  <c r="AC54" i="12"/>
  <c r="AB55" i="12"/>
  <c r="K152" i="12"/>
  <c r="J153" i="12"/>
  <c r="AC42" i="12"/>
  <c r="AC49" i="12" s="1"/>
  <c r="N126" i="12"/>
  <c r="N134" i="12" s="1"/>
  <c r="U96" i="12"/>
  <c r="T97" i="12"/>
  <c r="S98" i="12"/>
  <c r="S105" i="12" s="1"/>
  <c r="AA68" i="12"/>
  <c r="Z69" i="12"/>
  <c r="AA56" i="12"/>
  <c r="AA64" i="12" s="1"/>
  <c r="I154" i="12"/>
  <c r="I161" i="12" s="1"/>
  <c r="AE40" i="12"/>
  <c r="AD41" i="12"/>
  <c r="X78" i="12"/>
  <c r="I166" i="12"/>
  <c r="I167" i="12" s="1"/>
  <c r="AI20" i="12" l="1"/>
  <c r="AJ20" i="12" s="1"/>
  <c r="K148" i="12"/>
  <c r="L139" i="12"/>
  <c r="L140" i="12" s="1"/>
  <c r="L147" i="12" s="1"/>
  <c r="M138" i="12"/>
  <c r="C204" i="12"/>
  <c r="AE36" i="12"/>
  <c r="AG21" i="12"/>
  <c r="AI21" i="12" s="1"/>
  <c r="AG22" i="12"/>
  <c r="AI22" i="12" s="1"/>
  <c r="D190" i="12"/>
  <c r="AF28" i="12"/>
  <c r="AF36" i="12" s="1"/>
  <c r="D194" i="12"/>
  <c r="C209" i="12"/>
  <c r="I168" i="12"/>
  <c r="I176" i="12" s="1"/>
  <c r="E182" i="12"/>
  <c r="E189" i="12" s="1"/>
  <c r="H176" i="12"/>
  <c r="F181" i="12"/>
  <c r="G180" i="12"/>
  <c r="D189" i="12"/>
  <c r="S106" i="12"/>
  <c r="AC50" i="12"/>
  <c r="Q119" i="12"/>
  <c r="L148" i="12"/>
  <c r="O126" i="12"/>
  <c r="O134" i="12" s="1"/>
  <c r="Q124" i="12"/>
  <c r="P125" i="12"/>
  <c r="V91" i="12"/>
  <c r="AG27" i="12"/>
  <c r="AA63" i="12"/>
  <c r="Y82" i="12"/>
  <c r="X83" i="12"/>
  <c r="T98" i="12"/>
  <c r="T106" i="12" s="1"/>
  <c r="J154" i="12"/>
  <c r="J162" i="12" s="1"/>
  <c r="Y77" i="12"/>
  <c r="W84" i="12"/>
  <c r="W92" i="12" s="1"/>
  <c r="AD42" i="12"/>
  <c r="AD50" i="12" s="1"/>
  <c r="V96" i="12"/>
  <c r="U97" i="12"/>
  <c r="K153" i="12"/>
  <c r="L152" i="12"/>
  <c r="AI17" i="12"/>
  <c r="AJ16" i="12" s="1"/>
  <c r="AI19" i="12"/>
  <c r="J166" i="12"/>
  <c r="J167" i="12" s="1"/>
  <c r="AF40" i="12"/>
  <c r="AE41" i="12"/>
  <c r="I162" i="12"/>
  <c r="Z70" i="12"/>
  <c r="Z78" i="12" s="1"/>
  <c r="N133" i="12"/>
  <c r="AB56" i="12"/>
  <c r="AB63" i="12" s="1"/>
  <c r="T110" i="12"/>
  <c r="S111" i="12"/>
  <c r="AA69" i="12"/>
  <c r="AB68" i="12"/>
  <c r="AD54" i="12"/>
  <c r="AC55" i="12"/>
  <c r="R112" i="12"/>
  <c r="R120" i="12" s="1"/>
  <c r="N138" i="12" l="1"/>
  <c r="M139" i="12"/>
  <c r="M140" i="12" s="1"/>
  <c r="M147" i="12" s="1"/>
  <c r="AD49" i="12"/>
  <c r="AF35" i="12"/>
  <c r="AE42" i="12"/>
  <c r="AE50" i="12" s="1"/>
  <c r="AB64" i="12"/>
  <c r="E190" i="12"/>
  <c r="G181" i="12"/>
  <c r="H180" i="12"/>
  <c r="I175" i="12"/>
  <c r="F182" i="12"/>
  <c r="C206" i="12"/>
  <c r="C207" i="12"/>
  <c r="C210" i="12"/>
  <c r="D206" i="12"/>
  <c r="J168" i="12"/>
  <c r="J175" i="12" s="1"/>
  <c r="D195" i="12"/>
  <c r="E194" i="12"/>
  <c r="J161" i="12"/>
  <c r="R119" i="12"/>
  <c r="S112" i="12"/>
  <c r="S119" i="12" s="1"/>
  <c r="Z77" i="12"/>
  <c r="W91" i="12"/>
  <c r="Y83" i="12"/>
  <c r="Z82" i="12"/>
  <c r="U110" i="12"/>
  <c r="T111" i="12"/>
  <c r="K166" i="12"/>
  <c r="K167" i="12" s="1"/>
  <c r="P126" i="12"/>
  <c r="P134" i="12" s="1"/>
  <c r="Q125" i="12"/>
  <c r="R124" i="12"/>
  <c r="AC56" i="12"/>
  <c r="AC64" i="12" s="1"/>
  <c r="M152" i="12"/>
  <c r="L153" i="12"/>
  <c r="O133" i="12"/>
  <c r="K154" i="12"/>
  <c r="K162" i="12" s="1"/>
  <c r="AG28" i="12"/>
  <c r="AI27" i="12" s="1"/>
  <c r="AI29" i="12"/>
  <c r="U98" i="12"/>
  <c r="U106" i="12" s="1"/>
  <c r="T105" i="12"/>
  <c r="AD55" i="12"/>
  <c r="AE54" i="12"/>
  <c r="AC68" i="12"/>
  <c r="AB69" i="12"/>
  <c r="AA70" i="12"/>
  <c r="AA77" i="12" s="1"/>
  <c r="AF41" i="12"/>
  <c r="AG40" i="12"/>
  <c r="V97" i="12"/>
  <c r="W96" i="12"/>
  <c r="X84" i="12"/>
  <c r="X92" i="12" s="1"/>
  <c r="M148" i="12" l="1"/>
  <c r="AI34" i="12"/>
  <c r="AJ34" i="12" s="1"/>
  <c r="N139" i="12"/>
  <c r="N140" i="12" s="1"/>
  <c r="N148" i="12" s="1"/>
  <c r="O138" i="12"/>
  <c r="AG41" i="12"/>
  <c r="AI43" i="12" s="1"/>
  <c r="AE49" i="12"/>
  <c r="C208" i="12"/>
  <c r="D208" i="12" s="1"/>
  <c r="AG35" i="12"/>
  <c r="AI35" i="12" s="1"/>
  <c r="F189" i="12"/>
  <c r="AG36" i="12"/>
  <c r="AI36" i="12" s="1"/>
  <c r="C218" i="12"/>
  <c r="AF42" i="12"/>
  <c r="AF49" i="12" s="1"/>
  <c r="C217" i="12"/>
  <c r="J176" i="12"/>
  <c r="F190" i="12"/>
  <c r="E195" i="12"/>
  <c r="F194" i="12"/>
  <c r="H181" i="12"/>
  <c r="I180" i="12"/>
  <c r="D196" i="12"/>
  <c r="D204" i="12" s="1"/>
  <c r="K168" i="12"/>
  <c r="K176" i="12" s="1"/>
  <c r="G182" i="12"/>
  <c r="G190" i="12" s="1"/>
  <c r="X91" i="12"/>
  <c r="U105" i="12"/>
  <c r="AC63" i="12"/>
  <c r="K161" i="12"/>
  <c r="X96" i="12"/>
  <c r="W97" i="12"/>
  <c r="AA78" i="12"/>
  <c r="L154" i="12"/>
  <c r="L161" i="12" s="1"/>
  <c r="R125" i="12"/>
  <c r="S124" i="12"/>
  <c r="AA82" i="12"/>
  <c r="Z83" i="12"/>
  <c r="AI31" i="12"/>
  <c r="AJ30" i="12" s="1"/>
  <c r="AI33" i="12"/>
  <c r="N152" i="12"/>
  <c r="M153" i="12"/>
  <c r="Q126" i="12"/>
  <c r="Q133" i="12" s="1"/>
  <c r="Y84" i="12"/>
  <c r="Y91" i="12" s="1"/>
  <c r="S120" i="12"/>
  <c r="V98" i="12"/>
  <c r="V106" i="12" s="1"/>
  <c r="AE55" i="12"/>
  <c r="AF54" i="12"/>
  <c r="L166" i="12"/>
  <c r="L167" i="12" s="1"/>
  <c r="AB70" i="12"/>
  <c r="AB78" i="12" s="1"/>
  <c r="AG42" i="12"/>
  <c r="AG50" i="12" s="1"/>
  <c r="AD56" i="12"/>
  <c r="AD64" i="12" s="1"/>
  <c r="P133" i="12"/>
  <c r="T112" i="12"/>
  <c r="T120" i="12" s="1"/>
  <c r="AD68" i="12"/>
  <c r="AC69" i="12"/>
  <c r="U111" i="12"/>
  <c r="V110" i="12"/>
  <c r="N147" i="12" l="1"/>
  <c r="C223" i="12"/>
  <c r="C220" i="12" s="1"/>
  <c r="O139" i="12"/>
  <c r="O140" i="12" s="1"/>
  <c r="O147" i="12" s="1"/>
  <c r="P138" i="12"/>
  <c r="AF50" i="12"/>
  <c r="AI50" i="12" s="1"/>
  <c r="AE56" i="12"/>
  <c r="AE63" i="12" s="1"/>
  <c r="AI47" i="12"/>
  <c r="AI45" i="12"/>
  <c r="AG49" i="12"/>
  <c r="AI49" i="12" s="1"/>
  <c r="AI41" i="12"/>
  <c r="AI48" i="12" s="1"/>
  <c r="D203" i="12"/>
  <c r="K175" i="12"/>
  <c r="F195" i="12"/>
  <c r="G194" i="12"/>
  <c r="E196" i="12"/>
  <c r="E203" i="12" s="1"/>
  <c r="L168" i="12"/>
  <c r="L176" i="12" s="1"/>
  <c r="D209" i="12"/>
  <c r="E208" i="12"/>
  <c r="G189" i="12"/>
  <c r="J180" i="12"/>
  <c r="I181" i="12"/>
  <c r="H182" i="12"/>
  <c r="AB77" i="12"/>
  <c r="V105" i="12"/>
  <c r="Y92" i="12"/>
  <c r="L162" i="12"/>
  <c r="Q134" i="12"/>
  <c r="Z84" i="12"/>
  <c r="Z91" i="12" s="1"/>
  <c r="AC70" i="12"/>
  <c r="AC77" i="12" s="1"/>
  <c r="AE68" i="12"/>
  <c r="AD69" i="12"/>
  <c r="AF55" i="12"/>
  <c r="AG54" i="12"/>
  <c r="M154" i="12"/>
  <c r="M161" i="12" s="1"/>
  <c r="AA83" i="12"/>
  <c r="AB82" i="12"/>
  <c r="T119" i="12"/>
  <c r="M166" i="12"/>
  <c r="M167" i="12" s="1"/>
  <c r="N153" i="12"/>
  <c r="O152" i="12"/>
  <c r="S125" i="12"/>
  <c r="T124" i="12"/>
  <c r="W98" i="12"/>
  <c r="W106" i="12" s="1"/>
  <c r="V111" i="12"/>
  <c r="W110" i="12"/>
  <c r="R126" i="12"/>
  <c r="R134" i="12" s="1"/>
  <c r="Y96" i="12"/>
  <c r="X97" i="12"/>
  <c r="AD63" i="12"/>
  <c r="U112" i="12"/>
  <c r="U119" i="12" s="1"/>
  <c r="C224" i="12" l="1"/>
  <c r="C232" i="12" s="1"/>
  <c r="C221" i="12"/>
  <c r="D220" i="12"/>
  <c r="O148" i="12"/>
  <c r="P139" i="12"/>
  <c r="P140" i="12" s="1"/>
  <c r="P148" i="12" s="1"/>
  <c r="Q138" i="12"/>
  <c r="AJ44" i="12"/>
  <c r="AJ48" i="12"/>
  <c r="AE64" i="12"/>
  <c r="L175" i="12"/>
  <c r="H189" i="12"/>
  <c r="AF56" i="12"/>
  <c r="AF63" i="12" s="1"/>
  <c r="H190" i="12"/>
  <c r="E204" i="12"/>
  <c r="M168" i="12"/>
  <c r="M176" i="12" s="1"/>
  <c r="I182" i="12"/>
  <c r="I189" i="12" s="1"/>
  <c r="K180" i="12"/>
  <c r="J181" i="12"/>
  <c r="E209" i="12"/>
  <c r="F208" i="12"/>
  <c r="G195" i="12"/>
  <c r="H194" i="12"/>
  <c r="D210" i="12"/>
  <c r="C222" i="12"/>
  <c r="F196" i="12"/>
  <c r="M162" i="12"/>
  <c r="AG55" i="12"/>
  <c r="Z92" i="12"/>
  <c r="R133" i="12"/>
  <c r="N154" i="12"/>
  <c r="N162" i="12" s="1"/>
  <c r="AC78" i="12"/>
  <c r="Z96" i="12"/>
  <c r="Y97" i="12"/>
  <c r="N166" i="12"/>
  <c r="N167" i="12" s="1"/>
  <c r="U120" i="12"/>
  <c r="W105" i="12"/>
  <c r="AD70" i="12"/>
  <c r="AD78" i="12" s="1"/>
  <c r="X98" i="12"/>
  <c r="X106" i="12" s="1"/>
  <c r="W111" i="12"/>
  <c r="X110" i="12"/>
  <c r="U124" i="12"/>
  <c r="T125" i="12"/>
  <c r="AF68" i="12"/>
  <c r="AE69" i="12"/>
  <c r="S126" i="12"/>
  <c r="S133" i="12" s="1"/>
  <c r="V112" i="12"/>
  <c r="V120" i="12" s="1"/>
  <c r="AC82" i="12"/>
  <c r="AB83" i="12"/>
  <c r="P152" i="12"/>
  <c r="O153" i="12"/>
  <c r="AA84" i="12"/>
  <c r="AA92" i="12" s="1"/>
  <c r="P147" i="12" l="1"/>
  <c r="C231" i="12"/>
  <c r="R138" i="12"/>
  <c r="Q139" i="12"/>
  <c r="Q140" i="12" s="1"/>
  <c r="Q147" i="12" s="1"/>
  <c r="AF64" i="12"/>
  <c r="F204" i="12"/>
  <c r="D217" i="12"/>
  <c r="AE70" i="12"/>
  <c r="AE78" i="12" s="1"/>
  <c r="AG56" i="12"/>
  <c r="AI55" i="12" s="1"/>
  <c r="AI57" i="12"/>
  <c r="M175" i="12"/>
  <c r="H195" i="12"/>
  <c r="I194" i="12"/>
  <c r="I190" i="12"/>
  <c r="F203" i="12"/>
  <c r="G208" i="12"/>
  <c r="F209" i="12"/>
  <c r="G196" i="12"/>
  <c r="G203" i="12" s="1"/>
  <c r="C237" i="12"/>
  <c r="D222" i="12"/>
  <c r="E210" i="12"/>
  <c r="E217" i="12" s="1"/>
  <c r="N168" i="12"/>
  <c r="N176" i="12" s="1"/>
  <c r="J182" i="12"/>
  <c r="D218" i="12"/>
  <c r="K181" i="12"/>
  <c r="L180" i="12"/>
  <c r="V119" i="12"/>
  <c r="AD77" i="12"/>
  <c r="AA91" i="12"/>
  <c r="T126" i="12"/>
  <c r="T134" i="12" s="1"/>
  <c r="AB84" i="12"/>
  <c r="AB92" i="12" s="1"/>
  <c r="S134" i="12"/>
  <c r="O166" i="12"/>
  <c r="O167" i="12" s="1"/>
  <c r="AD82" i="12"/>
  <c r="AC83" i="12"/>
  <c r="AF69" i="12"/>
  <c r="AG68" i="12"/>
  <c r="X105" i="12"/>
  <c r="Y98" i="12"/>
  <c r="Y105" i="12" s="1"/>
  <c r="N161" i="12"/>
  <c r="Z97" i="12"/>
  <c r="AA96" i="12"/>
  <c r="V124" i="12"/>
  <c r="U125" i="12"/>
  <c r="Y110" i="12"/>
  <c r="X111" i="12"/>
  <c r="W112" i="12"/>
  <c r="W119" i="12" s="1"/>
  <c r="O154" i="12"/>
  <c r="O161" i="12" s="1"/>
  <c r="P153" i="12"/>
  <c r="Q152" i="12"/>
  <c r="Q148" i="12" l="1"/>
  <c r="AI62" i="12"/>
  <c r="AJ62" i="12" s="1"/>
  <c r="R139" i="12"/>
  <c r="R140" i="12" s="1"/>
  <c r="R147" i="12" s="1"/>
  <c r="S138" i="12"/>
  <c r="AE77" i="12"/>
  <c r="AF70" i="12"/>
  <c r="AF78" i="12" s="1"/>
  <c r="AI59" i="12"/>
  <c r="AJ58" i="12" s="1"/>
  <c r="AI61" i="12"/>
  <c r="AG63" i="12"/>
  <c r="AI63" i="12" s="1"/>
  <c r="J190" i="12"/>
  <c r="AG64" i="12"/>
  <c r="AI64" i="12" s="1"/>
  <c r="N175" i="12"/>
  <c r="G204" i="12"/>
  <c r="W120" i="12"/>
  <c r="F210" i="12"/>
  <c r="E218" i="12"/>
  <c r="J189" i="12"/>
  <c r="H208" i="12"/>
  <c r="G209" i="12"/>
  <c r="D223" i="12"/>
  <c r="E222" i="12"/>
  <c r="J194" i="12"/>
  <c r="I195" i="12"/>
  <c r="K182" i="12"/>
  <c r="K190" i="12" s="1"/>
  <c r="C234" i="12"/>
  <c r="C235" i="12"/>
  <c r="C238" i="12"/>
  <c r="D234" i="12"/>
  <c r="O168" i="12"/>
  <c r="O176" i="12" s="1"/>
  <c r="M180" i="12"/>
  <c r="L181" i="12"/>
  <c r="H196" i="12"/>
  <c r="H204" i="12" s="1"/>
  <c r="P166" i="12"/>
  <c r="P167" i="12" s="1"/>
  <c r="AB91" i="12"/>
  <c r="X112" i="12"/>
  <c r="X120" i="12" s="1"/>
  <c r="Q153" i="12"/>
  <c r="R152" i="12"/>
  <c r="Y111" i="12"/>
  <c r="Z110" i="12"/>
  <c r="U126" i="12"/>
  <c r="U133" i="12" s="1"/>
  <c r="Y106" i="12"/>
  <c r="AG69" i="12"/>
  <c r="T133" i="12"/>
  <c r="P154" i="12"/>
  <c r="P162" i="12" s="1"/>
  <c r="V125" i="12"/>
  <c r="W124" i="12"/>
  <c r="AC84" i="12"/>
  <c r="AC92" i="12" s="1"/>
  <c r="AA97" i="12"/>
  <c r="AB96" i="12"/>
  <c r="AD83" i="12"/>
  <c r="AE82" i="12"/>
  <c r="O162" i="12"/>
  <c r="Z98" i="12"/>
  <c r="Z105" i="12" s="1"/>
  <c r="R148" i="12" l="1"/>
  <c r="T138" i="12"/>
  <c r="S139" i="12"/>
  <c r="S140" i="12" s="1"/>
  <c r="S147" i="12" s="1"/>
  <c r="AF77" i="12"/>
  <c r="AI71" i="12"/>
  <c r="C246" i="12"/>
  <c r="K189" i="12"/>
  <c r="C236" i="12"/>
  <c r="D236" i="12" s="1"/>
  <c r="O175" i="12"/>
  <c r="I208" i="12"/>
  <c r="H209" i="12"/>
  <c r="H203" i="12"/>
  <c r="I196" i="12"/>
  <c r="G210" i="12"/>
  <c r="G217" i="12" s="1"/>
  <c r="P168" i="12"/>
  <c r="P176" i="12" s="1"/>
  <c r="L182" i="12"/>
  <c r="L190" i="12" s="1"/>
  <c r="K194" i="12"/>
  <c r="J195" i="12"/>
  <c r="M181" i="12"/>
  <c r="N180" i="12"/>
  <c r="F222" i="12"/>
  <c r="E223" i="12"/>
  <c r="F217" i="12"/>
  <c r="C245" i="12"/>
  <c r="D224" i="12"/>
  <c r="F218" i="12"/>
  <c r="Z106" i="12"/>
  <c r="X119" i="12"/>
  <c r="U134" i="12"/>
  <c r="P161" i="12"/>
  <c r="Y112" i="12"/>
  <c r="Y120" i="12" s="1"/>
  <c r="X124" i="12"/>
  <c r="W125" i="12"/>
  <c r="AG70" i="12"/>
  <c r="S152" i="12"/>
  <c r="R153" i="12"/>
  <c r="AA98" i="12"/>
  <c r="AA105" i="12" s="1"/>
  <c r="V126" i="12"/>
  <c r="V134" i="12" s="1"/>
  <c r="Q154" i="12"/>
  <c r="Q161" i="12" s="1"/>
  <c r="AD84" i="12"/>
  <c r="AD91" i="12" s="1"/>
  <c r="AC91" i="12"/>
  <c r="AE83" i="12"/>
  <c r="AF82" i="12"/>
  <c r="AC96" i="12"/>
  <c r="AB97" i="12"/>
  <c r="Z111" i="12"/>
  <c r="AA110" i="12"/>
  <c r="Q166" i="12"/>
  <c r="Q167" i="12" s="1"/>
  <c r="S148" i="12" l="1"/>
  <c r="U138" i="12"/>
  <c r="T139" i="12"/>
  <c r="T140" i="12" s="1"/>
  <c r="T148" i="12" s="1"/>
  <c r="I203" i="12"/>
  <c r="AE84" i="12"/>
  <c r="AE92" i="12" s="1"/>
  <c r="AI69" i="12"/>
  <c r="AI76" i="12" s="1"/>
  <c r="AI75" i="12"/>
  <c r="AI73" i="12"/>
  <c r="D232" i="12"/>
  <c r="AG77" i="12"/>
  <c r="AI77" i="12" s="1"/>
  <c r="AG78" i="12"/>
  <c r="AI78" i="12" s="1"/>
  <c r="C251" i="12"/>
  <c r="D248" i="12" s="1"/>
  <c r="D231" i="12"/>
  <c r="L189" i="12"/>
  <c r="I204" i="12"/>
  <c r="M182" i="12"/>
  <c r="M190" i="12" s="1"/>
  <c r="P175" i="12"/>
  <c r="N181" i="12"/>
  <c r="O180" i="12"/>
  <c r="K195" i="12"/>
  <c r="L194" i="12"/>
  <c r="G218" i="12"/>
  <c r="D237" i="12"/>
  <c r="E236" i="12"/>
  <c r="H210" i="12"/>
  <c r="I209" i="12"/>
  <c r="J208" i="12"/>
  <c r="J196" i="12"/>
  <c r="J203" i="12" s="1"/>
  <c r="E224" i="12"/>
  <c r="E231" i="12" s="1"/>
  <c r="Q168" i="12"/>
  <c r="Q175" i="12" s="1"/>
  <c r="G222" i="12"/>
  <c r="F223" i="12"/>
  <c r="AA106" i="12"/>
  <c r="V133" i="12"/>
  <c r="Q162" i="12"/>
  <c r="Y119" i="12"/>
  <c r="AB110" i="12"/>
  <c r="AA111" i="12"/>
  <c r="AB98" i="12"/>
  <c r="AB106" i="12" s="1"/>
  <c r="Z112" i="12"/>
  <c r="Z120" i="12" s="1"/>
  <c r="AD96" i="12"/>
  <c r="AC97" i="12"/>
  <c r="AD92" i="12"/>
  <c r="AG82" i="12"/>
  <c r="AF83" i="12"/>
  <c r="R154" i="12"/>
  <c r="R162" i="12" s="1"/>
  <c r="S153" i="12"/>
  <c r="T152" i="12"/>
  <c r="W126" i="12"/>
  <c r="W134" i="12" s="1"/>
  <c r="R166" i="12"/>
  <c r="R167" i="12" s="1"/>
  <c r="X125" i="12"/>
  <c r="Y124" i="12"/>
  <c r="T147" i="12" l="1"/>
  <c r="U139" i="12"/>
  <c r="U140" i="12" s="1"/>
  <c r="U147" i="12" s="1"/>
  <c r="V138" i="12"/>
  <c r="Q176" i="12"/>
  <c r="AJ72" i="12"/>
  <c r="AJ76" i="12"/>
  <c r="AE91" i="12"/>
  <c r="AF84" i="12"/>
  <c r="AF92" i="12" s="1"/>
  <c r="H218" i="12"/>
  <c r="C249" i="12"/>
  <c r="C252" i="12"/>
  <c r="C260" i="12" s="1"/>
  <c r="H217" i="12"/>
  <c r="C248" i="12"/>
  <c r="C250" i="12" s="1"/>
  <c r="J204" i="12"/>
  <c r="M189" i="12"/>
  <c r="E232" i="12"/>
  <c r="I210" i="12"/>
  <c r="I217" i="12" s="1"/>
  <c r="K196" i="12"/>
  <c r="K203" i="12" s="1"/>
  <c r="O181" i="12"/>
  <c r="P180" i="12"/>
  <c r="L195" i="12"/>
  <c r="M194" i="12"/>
  <c r="N182" i="12"/>
  <c r="N189" i="12" s="1"/>
  <c r="J209" i="12"/>
  <c r="K208" i="12"/>
  <c r="E237" i="12"/>
  <c r="F236" i="12"/>
  <c r="F224" i="12"/>
  <c r="R168" i="12"/>
  <c r="R176" i="12" s="1"/>
  <c r="H222" i="12"/>
  <c r="G223" i="12"/>
  <c r="D238" i="12"/>
  <c r="W133" i="12"/>
  <c r="U152" i="12"/>
  <c r="T153" i="12"/>
  <c r="AD97" i="12"/>
  <c r="AE96" i="12"/>
  <c r="S154" i="12"/>
  <c r="S161" i="12" s="1"/>
  <c r="AB105" i="12"/>
  <c r="S166" i="12"/>
  <c r="S167" i="12" s="1"/>
  <c r="R161" i="12"/>
  <c r="Z119" i="12"/>
  <c r="AG83" i="12"/>
  <c r="X126" i="12"/>
  <c r="X134" i="12" s="1"/>
  <c r="AA112" i="12"/>
  <c r="AA119" i="12" s="1"/>
  <c r="Y125" i="12"/>
  <c r="Z124" i="12"/>
  <c r="AC98" i="12"/>
  <c r="AC106" i="12" s="1"/>
  <c r="AB111" i="12"/>
  <c r="AC110" i="12"/>
  <c r="U148" i="12" l="1"/>
  <c r="W138" i="12"/>
  <c r="V139" i="12"/>
  <c r="V140" i="12" s="1"/>
  <c r="V148" i="12" s="1"/>
  <c r="C259" i="12"/>
  <c r="AF91" i="12"/>
  <c r="AI85" i="12"/>
  <c r="F232" i="12"/>
  <c r="D245" i="12"/>
  <c r="R175" i="12"/>
  <c r="I218" i="12"/>
  <c r="D246" i="12"/>
  <c r="K204" i="12"/>
  <c r="F231" i="12"/>
  <c r="N190" i="12"/>
  <c r="I222" i="12"/>
  <c r="H223" i="12"/>
  <c r="S168" i="12"/>
  <c r="S176" i="12" s="1"/>
  <c r="D250" i="12"/>
  <c r="C265" i="12"/>
  <c r="F237" i="12"/>
  <c r="G236" i="12"/>
  <c r="M195" i="12"/>
  <c r="N194" i="12"/>
  <c r="K209" i="12"/>
  <c r="L208" i="12"/>
  <c r="J210" i="12"/>
  <c r="J218" i="12" s="1"/>
  <c r="G224" i="12"/>
  <c r="G231" i="12" s="1"/>
  <c r="E238" i="12"/>
  <c r="E246" i="12" s="1"/>
  <c r="L196" i="12"/>
  <c r="L204" i="12" s="1"/>
  <c r="P181" i="12"/>
  <c r="Q180" i="12"/>
  <c r="O182" i="12"/>
  <c r="O189" i="12" s="1"/>
  <c r="AA120" i="12"/>
  <c r="T154" i="12"/>
  <c r="T162" i="12" s="1"/>
  <c r="X133" i="12"/>
  <c r="V147" i="12"/>
  <c r="S162" i="12"/>
  <c r="V152" i="12"/>
  <c r="U153" i="12"/>
  <c r="AC111" i="12"/>
  <c r="AD110" i="12"/>
  <c r="Z125" i="12"/>
  <c r="AA124" i="12"/>
  <c r="AB112" i="12"/>
  <c r="AB119" i="12" s="1"/>
  <c r="Y126" i="12"/>
  <c r="Y133" i="12" s="1"/>
  <c r="AC105" i="12"/>
  <c r="T166" i="12"/>
  <c r="T167" i="12" s="1"/>
  <c r="AF96" i="12"/>
  <c r="AE97" i="12"/>
  <c r="AG84" i="12"/>
  <c r="AD98" i="12"/>
  <c r="AD105" i="12" s="1"/>
  <c r="X138" i="12" l="1"/>
  <c r="W139" i="12"/>
  <c r="W140" i="12" s="1"/>
  <c r="W147" i="12" s="1"/>
  <c r="O190" i="12"/>
  <c r="AI83" i="12"/>
  <c r="E245" i="12"/>
  <c r="AE98" i="12"/>
  <c r="AE106" i="12" s="1"/>
  <c r="AI87" i="12"/>
  <c r="AI89" i="12"/>
  <c r="AG91" i="12"/>
  <c r="AI91" i="12" s="1"/>
  <c r="AG92" i="12"/>
  <c r="AI92" i="12" s="1"/>
  <c r="L203" i="12"/>
  <c r="G232" i="12"/>
  <c r="K210" i="12"/>
  <c r="K217" i="12" s="1"/>
  <c r="S175" i="12"/>
  <c r="R180" i="12"/>
  <c r="Q181" i="12"/>
  <c r="O194" i="12"/>
  <c r="N195" i="12"/>
  <c r="D251" i="12"/>
  <c r="E250" i="12"/>
  <c r="M208" i="12"/>
  <c r="L209" i="12"/>
  <c r="P182" i="12"/>
  <c r="P189" i="12" s="1"/>
  <c r="M196" i="12"/>
  <c r="M204" i="12" s="1"/>
  <c r="H224" i="12"/>
  <c r="H236" i="12"/>
  <c r="G237" i="12"/>
  <c r="I223" i="12"/>
  <c r="J222" i="12"/>
  <c r="T168" i="12"/>
  <c r="T176" i="12" s="1"/>
  <c r="J217" i="12"/>
  <c r="F238" i="12"/>
  <c r="C262" i="12"/>
  <c r="D262" i="12"/>
  <c r="C263" i="12"/>
  <c r="C266" i="12"/>
  <c r="Y134" i="12"/>
  <c r="AB120" i="12"/>
  <c r="U154" i="12"/>
  <c r="U161" i="12" s="1"/>
  <c r="T161" i="12"/>
  <c r="AA125" i="12"/>
  <c r="AB124" i="12"/>
  <c r="V153" i="12"/>
  <c r="W152" i="12"/>
  <c r="Z126" i="12"/>
  <c r="Z133" i="12" s="1"/>
  <c r="AG96" i="12"/>
  <c r="AF97" i="12"/>
  <c r="U166" i="12"/>
  <c r="U167" i="12" s="1"/>
  <c r="AE110" i="12"/>
  <c r="AD111" i="12"/>
  <c r="AD106" i="12"/>
  <c r="AC112" i="12"/>
  <c r="AC119" i="12" s="1"/>
  <c r="AI90" i="12" l="1"/>
  <c r="AJ90" i="12" s="1"/>
  <c r="W148" i="12"/>
  <c r="X139" i="12"/>
  <c r="X140" i="12" s="1"/>
  <c r="X148" i="12" s="1"/>
  <c r="Y138" i="12"/>
  <c r="AE105" i="12"/>
  <c r="T175" i="12"/>
  <c r="AJ86" i="12"/>
  <c r="P190" i="12"/>
  <c r="AF98" i="12"/>
  <c r="AF105" i="12" s="1"/>
  <c r="H232" i="12"/>
  <c r="C274" i="12"/>
  <c r="C273" i="12"/>
  <c r="K218" i="12"/>
  <c r="H231" i="12"/>
  <c r="M203" i="12"/>
  <c r="Q182" i="12"/>
  <c r="Q189" i="12" s="1"/>
  <c r="G238" i="12"/>
  <c r="G245" i="12" s="1"/>
  <c r="N196" i="12"/>
  <c r="N203" i="12" s="1"/>
  <c r="I236" i="12"/>
  <c r="H237" i="12"/>
  <c r="R181" i="12"/>
  <c r="S180" i="12"/>
  <c r="U168" i="12"/>
  <c r="U175" i="12" s="1"/>
  <c r="O195" i="12"/>
  <c r="P194" i="12"/>
  <c r="L210" i="12"/>
  <c r="L217" i="12" s="1"/>
  <c r="N208" i="12"/>
  <c r="M209" i="12"/>
  <c r="F246" i="12"/>
  <c r="C264" i="12"/>
  <c r="K222" i="12"/>
  <c r="J223" i="12"/>
  <c r="E251" i="12"/>
  <c r="F250" i="12"/>
  <c r="F245" i="12"/>
  <c r="I224" i="12"/>
  <c r="I231" i="12" s="1"/>
  <c r="D252" i="12"/>
  <c r="AG97" i="12"/>
  <c r="AC120" i="12"/>
  <c r="Z134" i="12"/>
  <c r="AE111" i="12"/>
  <c r="AF110" i="12"/>
  <c r="X152" i="12"/>
  <c r="W153" i="12"/>
  <c r="V166" i="12"/>
  <c r="V167" i="12" s="1"/>
  <c r="V154" i="12"/>
  <c r="V161" i="12" s="1"/>
  <c r="U162" i="12"/>
  <c r="X147" i="12"/>
  <c r="AB125" i="12"/>
  <c r="AC124" i="12"/>
  <c r="AA126" i="12"/>
  <c r="AA134" i="12" s="1"/>
  <c r="AD112" i="12"/>
  <c r="AD120" i="12" s="1"/>
  <c r="Y139" i="12" l="1"/>
  <c r="Y140" i="12" s="1"/>
  <c r="Y147" i="12" s="1"/>
  <c r="Z138" i="12"/>
  <c r="AF106" i="12"/>
  <c r="AE112" i="12"/>
  <c r="AE119" i="12" s="1"/>
  <c r="AG98" i="12"/>
  <c r="AI97" i="12" s="1"/>
  <c r="AI99" i="12"/>
  <c r="D259" i="12"/>
  <c r="V162" i="12"/>
  <c r="U176" i="12"/>
  <c r="L218" i="12"/>
  <c r="D260" i="12"/>
  <c r="G246" i="12"/>
  <c r="V168" i="12"/>
  <c r="V176" i="12" s="1"/>
  <c r="F251" i="12"/>
  <c r="G250" i="12"/>
  <c r="N209" i="12"/>
  <c r="O208" i="12"/>
  <c r="N204" i="12"/>
  <c r="J224" i="12"/>
  <c r="I232" i="12"/>
  <c r="L222" i="12"/>
  <c r="K223" i="12"/>
  <c r="R182" i="12"/>
  <c r="R189" i="12" s="1"/>
  <c r="P195" i="12"/>
  <c r="Q194" i="12"/>
  <c r="H238" i="12"/>
  <c r="Q190" i="12"/>
  <c r="M210" i="12"/>
  <c r="M217" i="12" s="1"/>
  <c r="D264" i="12"/>
  <c r="C279" i="12"/>
  <c r="E252" i="12"/>
  <c r="E259" i="12" s="1"/>
  <c r="S181" i="12"/>
  <c r="T180" i="12"/>
  <c r="O196" i="12"/>
  <c r="O203" i="12" s="1"/>
  <c r="I237" i="12"/>
  <c r="J236" i="12"/>
  <c r="AD119" i="12"/>
  <c r="AA133" i="12"/>
  <c r="W154" i="12"/>
  <c r="W161" i="12" s="1"/>
  <c r="W166" i="12"/>
  <c r="W167" i="12" s="1"/>
  <c r="Y152" i="12"/>
  <c r="X153" i="12"/>
  <c r="AD124" i="12"/>
  <c r="AC125" i="12"/>
  <c r="AB126" i="12"/>
  <c r="AB134" i="12" s="1"/>
  <c r="AG110" i="12"/>
  <c r="AF111" i="12"/>
  <c r="AI104" i="12" l="1"/>
  <c r="AJ104" i="12" s="1"/>
  <c r="Y148" i="12"/>
  <c r="Z139" i="12"/>
  <c r="Z140" i="12" s="1"/>
  <c r="Z147" i="12" s="1"/>
  <c r="AA138" i="12"/>
  <c r="AG106" i="12"/>
  <c r="AI106" i="12" s="1"/>
  <c r="AG105" i="12"/>
  <c r="AI105" i="12" s="1"/>
  <c r="AE120" i="12"/>
  <c r="H245" i="12"/>
  <c r="AI103" i="12"/>
  <c r="AI101" i="12"/>
  <c r="AJ100" i="12" s="1"/>
  <c r="V175" i="12"/>
  <c r="AF112" i="12"/>
  <c r="AF119" i="12" s="1"/>
  <c r="J231" i="12"/>
  <c r="R190" i="12"/>
  <c r="O204" i="12"/>
  <c r="E260" i="12"/>
  <c r="K224" i="12"/>
  <c r="K232" i="12" s="1"/>
  <c r="I238" i="12"/>
  <c r="I245" i="12" s="1"/>
  <c r="H246" i="12"/>
  <c r="L223" i="12"/>
  <c r="M222" i="12"/>
  <c r="P208" i="12"/>
  <c r="O209" i="12"/>
  <c r="G251" i="12"/>
  <c r="H250" i="12"/>
  <c r="M218" i="12"/>
  <c r="P196" i="12"/>
  <c r="P204" i="12" s="1"/>
  <c r="J232" i="12"/>
  <c r="F252" i="12"/>
  <c r="F259" i="12" s="1"/>
  <c r="J237" i="12"/>
  <c r="K236" i="12"/>
  <c r="N210" i="12"/>
  <c r="N218" i="12" s="1"/>
  <c r="E264" i="12"/>
  <c r="D265" i="12"/>
  <c r="U180" i="12"/>
  <c r="T181" i="12"/>
  <c r="C277" i="12"/>
  <c r="C280" i="12"/>
  <c r="C276" i="12"/>
  <c r="D276" i="12"/>
  <c r="W168" i="12"/>
  <c r="W175" i="12" s="1"/>
  <c r="R194" i="12"/>
  <c r="Q195" i="12"/>
  <c r="S182" i="12"/>
  <c r="S190" i="12" s="1"/>
  <c r="AG111" i="12"/>
  <c r="AC126" i="12"/>
  <c r="AC133" i="12" s="1"/>
  <c r="X154" i="12"/>
  <c r="X162" i="12" s="1"/>
  <c r="AB133" i="12"/>
  <c r="Y153" i="12"/>
  <c r="Z152" i="12"/>
  <c r="AE124" i="12"/>
  <c r="AD125" i="12"/>
  <c r="X166" i="12"/>
  <c r="X167" i="12" s="1"/>
  <c r="W162" i="12"/>
  <c r="Z148" i="12" l="1"/>
  <c r="AA139" i="12"/>
  <c r="AA140" i="12" s="1"/>
  <c r="AA147" i="12" s="1"/>
  <c r="AB138" i="12"/>
  <c r="W176" i="12"/>
  <c r="I246" i="12"/>
  <c r="AG112" i="12"/>
  <c r="AG120" i="12" s="1"/>
  <c r="AI120" i="12" s="1"/>
  <c r="AI113" i="12"/>
  <c r="C288" i="12"/>
  <c r="AF120" i="12"/>
  <c r="S189" i="12"/>
  <c r="C287" i="12"/>
  <c r="K231" i="12"/>
  <c r="P203" i="12"/>
  <c r="U181" i="12"/>
  <c r="V180" i="12"/>
  <c r="C278" i="12"/>
  <c r="D266" i="12"/>
  <c r="I250" i="12"/>
  <c r="H251" i="12"/>
  <c r="E265" i="12"/>
  <c r="F264" i="12"/>
  <c r="Q196" i="12"/>
  <c r="Q204" i="12" s="1"/>
  <c r="N217" i="12"/>
  <c r="O210" i="12"/>
  <c r="O218" i="12" s="1"/>
  <c r="G252" i="12"/>
  <c r="X168" i="12"/>
  <c r="X175" i="12" s="1"/>
  <c r="S194" i="12"/>
  <c r="R195" i="12"/>
  <c r="P209" i="12"/>
  <c r="Q208" i="12"/>
  <c r="M223" i="12"/>
  <c r="N222" i="12"/>
  <c r="F260" i="12"/>
  <c r="L236" i="12"/>
  <c r="K237" i="12"/>
  <c r="L224" i="12"/>
  <c r="L231" i="12" s="1"/>
  <c r="T182" i="12"/>
  <c r="T189" i="12" s="1"/>
  <c r="J238" i="12"/>
  <c r="J245" i="12" s="1"/>
  <c r="AF124" i="12"/>
  <c r="AE125" i="12"/>
  <c r="Y154" i="12"/>
  <c r="Y161" i="12" s="1"/>
  <c r="X161" i="12"/>
  <c r="AD126" i="12"/>
  <c r="AD134" i="12" s="1"/>
  <c r="AA152" i="12"/>
  <c r="Z153" i="12"/>
  <c r="AC134" i="12"/>
  <c r="Y166" i="12"/>
  <c r="Y167" i="12" s="1"/>
  <c r="AA148" i="12" l="1"/>
  <c r="AB139" i="12"/>
  <c r="AB140" i="12" s="1"/>
  <c r="AB147" i="12" s="1"/>
  <c r="AC138" i="12"/>
  <c r="AG119" i="12"/>
  <c r="AI119" i="12" s="1"/>
  <c r="AE126" i="12"/>
  <c r="AE134" i="12" s="1"/>
  <c r="D274" i="12"/>
  <c r="AI117" i="12"/>
  <c r="AI115" i="12"/>
  <c r="G259" i="12"/>
  <c r="AI111" i="12"/>
  <c r="O217" i="12"/>
  <c r="X176" i="12"/>
  <c r="L232" i="12"/>
  <c r="Q203" i="12"/>
  <c r="J250" i="12"/>
  <c r="I251" i="12"/>
  <c r="O222" i="12"/>
  <c r="N223" i="12"/>
  <c r="T190" i="12"/>
  <c r="M224" i="12"/>
  <c r="M231" i="12" s="1"/>
  <c r="D273" i="12"/>
  <c r="G260" i="12"/>
  <c r="J246" i="12"/>
  <c r="K238" i="12"/>
  <c r="K245" i="12" s="1"/>
  <c r="P210" i="12"/>
  <c r="P218" i="12" s="1"/>
  <c r="F265" i="12"/>
  <c r="G264" i="12"/>
  <c r="D278" i="12"/>
  <c r="C293" i="12"/>
  <c r="Q209" i="12"/>
  <c r="R208" i="12"/>
  <c r="Y168" i="12"/>
  <c r="Y175" i="12" s="1"/>
  <c r="M236" i="12"/>
  <c r="L237" i="12"/>
  <c r="R196" i="12"/>
  <c r="R204" i="12" s="1"/>
  <c r="E266" i="12"/>
  <c r="E274" i="12" s="1"/>
  <c r="V181" i="12"/>
  <c r="W180" i="12"/>
  <c r="S195" i="12"/>
  <c r="T194" i="12"/>
  <c r="H252" i="12"/>
  <c r="H259" i="12" s="1"/>
  <c r="U182" i="12"/>
  <c r="U190" i="12" s="1"/>
  <c r="AD133" i="12"/>
  <c r="Y162" i="12"/>
  <c r="AB148" i="12"/>
  <c r="Z154" i="12"/>
  <c r="Z162" i="12" s="1"/>
  <c r="AA153" i="12"/>
  <c r="AB152" i="12"/>
  <c r="Z166" i="12"/>
  <c r="Z167" i="12" s="1"/>
  <c r="AG124" i="12"/>
  <c r="AF125" i="12"/>
  <c r="AI118" i="12" l="1"/>
  <c r="AJ118" i="12" s="1"/>
  <c r="AC139" i="12"/>
  <c r="AC140" i="12" s="1"/>
  <c r="AC147" i="12" s="1"/>
  <c r="AD138" i="12"/>
  <c r="R203" i="12"/>
  <c r="AE133" i="12"/>
  <c r="C290" i="12"/>
  <c r="AF126" i="12"/>
  <c r="AF133" i="12" s="1"/>
  <c r="Y176" i="12"/>
  <c r="E273" i="12"/>
  <c r="U189" i="12"/>
  <c r="AJ114" i="12"/>
  <c r="P217" i="12"/>
  <c r="H260" i="12"/>
  <c r="Q210" i="12"/>
  <c r="Q217" i="12" s="1"/>
  <c r="M232" i="12"/>
  <c r="D290" i="12"/>
  <c r="C291" i="12"/>
  <c r="C294" i="12"/>
  <c r="K246" i="12"/>
  <c r="S196" i="12"/>
  <c r="S204" i="12" s="1"/>
  <c r="W181" i="12"/>
  <c r="X180" i="12"/>
  <c r="L238" i="12"/>
  <c r="L246" i="12" s="1"/>
  <c r="E278" i="12"/>
  <c r="D279" i="12"/>
  <c r="U194" i="12"/>
  <c r="T195" i="12"/>
  <c r="V182" i="12"/>
  <c r="V190" i="12" s="1"/>
  <c r="M237" i="12"/>
  <c r="N236" i="12"/>
  <c r="H264" i="12"/>
  <c r="G265" i="12"/>
  <c r="N224" i="12"/>
  <c r="N231" i="12" s="1"/>
  <c r="P222" i="12"/>
  <c r="O223" i="12"/>
  <c r="Z168" i="12"/>
  <c r="Z176" i="12" s="1"/>
  <c r="I252" i="12"/>
  <c r="I260" i="12" s="1"/>
  <c r="R209" i="12"/>
  <c r="S208" i="12"/>
  <c r="F266" i="12"/>
  <c r="J251" i="12"/>
  <c r="K250" i="12"/>
  <c r="Z161" i="12"/>
  <c r="AG125" i="12"/>
  <c r="AC152" i="12"/>
  <c r="AB153" i="12"/>
  <c r="AA154" i="12"/>
  <c r="AA162" i="12" s="1"/>
  <c r="AC148" i="12"/>
  <c r="AA166" i="12"/>
  <c r="AA167" i="12" s="1"/>
  <c r="AD139" i="12" l="1"/>
  <c r="AD140" i="12" s="1"/>
  <c r="AD148" i="12" s="1"/>
  <c r="AE138" i="12"/>
  <c r="AF134" i="12"/>
  <c r="F274" i="12"/>
  <c r="C302" i="12"/>
  <c r="AI127" i="12"/>
  <c r="C292" i="12"/>
  <c r="D292" i="12" s="1"/>
  <c r="N232" i="12"/>
  <c r="Z175" i="12"/>
  <c r="AA161" i="12"/>
  <c r="Q218" i="12"/>
  <c r="C301" i="12"/>
  <c r="S203" i="12"/>
  <c r="I259" i="12"/>
  <c r="J252" i="12"/>
  <c r="J260" i="12" s="1"/>
  <c r="L245" i="12"/>
  <c r="F273" i="12"/>
  <c r="G266" i="12"/>
  <c r="G274" i="12" s="1"/>
  <c r="X181" i="12"/>
  <c r="Y180" i="12"/>
  <c r="I264" i="12"/>
  <c r="H265" i="12"/>
  <c r="T196" i="12"/>
  <c r="T204" i="12" s="1"/>
  <c r="W182" i="12"/>
  <c r="W189" i="12" s="1"/>
  <c r="U195" i="12"/>
  <c r="V194" i="12"/>
  <c r="N237" i="12"/>
  <c r="O236" i="12"/>
  <c r="AA168" i="12"/>
  <c r="AA176" i="12" s="1"/>
  <c r="S209" i="12"/>
  <c r="T208" i="12"/>
  <c r="O224" i="12"/>
  <c r="O232" i="12" s="1"/>
  <c r="M238" i="12"/>
  <c r="M246" i="12" s="1"/>
  <c r="D280" i="12"/>
  <c r="R210" i="12"/>
  <c r="R218" i="12" s="1"/>
  <c r="P223" i="12"/>
  <c r="Q222" i="12"/>
  <c r="V189" i="12"/>
  <c r="F278" i="12"/>
  <c r="E279" i="12"/>
  <c r="K251" i="12"/>
  <c r="L250" i="12"/>
  <c r="AD152" i="12"/>
  <c r="AC153" i="12"/>
  <c r="AB154" i="12"/>
  <c r="AB161" i="12" s="1"/>
  <c r="AG126" i="12"/>
  <c r="AG133" i="12" s="1"/>
  <c r="AI133" i="12" s="1"/>
  <c r="AB166" i="12"/>
  <c r="AB167" i="12" s="1"/>
  <c r="AD147" i="12" l="1"/>
  <c r="AE139" i="12"/>
  <c r="AE140" i="12" s="1"/>
  <c r="AE148" i="12" s="1"/>
  <c r="AF138" i="12"/>
  <c r="E292" i="12"/>
  <c r="F292" i="12" s="1"/>
  <c r="D293" i="12"/>
  <c r="D294" i="12" s="1"/>
  <c r="AI131" i="12"/>
  <c r="AI129" i="12"/>
  <c r="AI125" i="12"/>
  <c r="AI132" i="12" s="1"/>
  <c r="D287" i="12"/>
  <c r="AG134" i="12"/>
  <c r="AI134" i="12" s="1"/>
  <c r="AB162" i="12"/>
  <c r="M245" i="12"/>
  <c r="U208" i="12"/>
  <c r="T209" i="12"/>
  <c r="T203" i="12"/>
  <c r="G273" i="12"/>
  <c r="F279" i="12"/>
  <c r="G278" i="12"/>
  <c r="D288" i="12"/>
  <c r="S210" i="12"/>
  <c r="S217" i="12" s="1"/>
  <c r="W194" i="12"/>
  <c r="V195" i="12"/>
  <c r="H266" i="12"/>
  <c r="H273" i="12" s="1"/>
  <c r="Q223" i="12"/>
  <c r="R222" i="12"/>
  <c r="AA175" i="12"/>
  <c r="U196" i="12"/>
  <c r="U203" i="12" s="1"/>
  <c r="I265" i="12"/>
  <c r="J264" i="12"/>
  <c r="AB168" i="12"/>
  <c r="AB175" i="12" s="1"/>
  <c r="L251" i="12"/>
  <c r="M250" i="12"/>
  <c r="W190" i="12"/>
  <c r="Z180" i="12"/>
  <c r="Y181" i="12"/>
  <c r="J259" i="12"/>
  <c r="P224" i="12"/>
  <c r="P231" i="12" s="1"/>
  <c r="R217" i="12"/>
  <c r="P236" i="12"/>
  <c r="O237" i="12"/>
  <c r="X182" i="12"/>
  <c r="X189" i="12" s="1"/>
  <c r="K252" i="12"/>
  <c r="K260" i="12" s="1"/>
  <c r="O231" i="12"/>
  <c r="E280" i="12"/>
  <c r="E288" i="12" s="1"/>
  <c r="N238" i="12"/>
  <c r="N245" i="12" s="1"/>
  <c r="AC166" i="12"/>
  <c r="AC167" i="12" s="1"/>
  <c r="AC154" i="12"/>
  <c r="AC161" i="12" s="1"/>
  <c r="AD153" i="12"/>
  <c r="AE152" i="12"/>
  <c r="AJ128" i="12" l="1"/>
  <c r="E293" i="12"/>
  <c r="E294" i="12" s="1"/>
  <c r="E302" i="12" s="1"/>
  <c r="AE147" i="12"/>
  <c r="AF139" i="12"/>
  <c r="AF140" i="12" s="1"/>
  <c r="AF147" i="12" s="1"/>
  <c r="AG138" i="12"/>
  <c r="X190" i="12"/>
  <c r="AJ132" i="12"/>
  <c r="AB176" i="12"/>
  <c r="H274" i="12"/>
  <c r="AC162" i="12"/>
  <c r="U204" i="12"/>
  <c r="W195" i="12"/>
  <c r="X194" i="12"/>
  <c r="F280" i="12"/>
  <c r="F288" i="12" s="1"/>
  <c r="S222" i="12"/>
  <c r="R223" i="12"/>
  <c r="P232" i="12"/>
  <c r="Y182" i="12"/>
  <c r="Y189" i="12" s="1"/>
  <c r="J265" i="12"/>
  <c r="K264" i="12"/>
  <c r="S218" i="12"/>
  <c r="F293" i="12"/>
  <c r="G292" i="12"/>
  <c r="AC168" i="12"/>
  <c r="AC176" i="12" s="1"/>
  <c r="Z181" i="12"/>
  <c r="AA180" i="12"/>
  <c r="I266" i="12"/>
  <c r="Q224" i="12"/>
  <c r="Q231" i="12" s="1"/>
  <c r="E287" i="12"/>
  <c r="P237" i="12"/>
  <c r="Q236" i="12"/>
  <c r="T210" i="12"/>
  <c r="T218" i="12" s="1"/>
  <c r="N246" i="12"/>
  <c r="D301" i="12"/>
  <c r="O238" i="12"/>
  <c r="O246" i="12" s="1"/>
  <c r="D302" i="12"/>
  <c r="K259" i="12"/>
  <c r="M251" i="12"/>
  <c r="N250" i="12"/>
  <c r="U209" i="12"/>
  <c r="V208" i="12"/>
  <c r="L252" i="12"/>
  <c r="L260" i="12" s="1"/>
  <c r="V196" i="12"/>
  <c r="V203" i="12" s="1"/>
  <c r="G279" i="12"/>
  <c r="H278" i="12"/>
  <c r="E301" i="12"/>
  <c r="AD154" i="12"/>
  <c r="AD166" i="12"/>
  <c r="AD167" i="12" s="1"/>
  <c r="AF152" i="12"/>
  <c r="AE153" i="12"/>
  <c r="AG139" i="12" l="1"/>
  <c r="AG140" i="12" s="1"/>
  <c r="AG148" i="12" s="1"/>
  <c r="AF148" i="12"/>
  <c r="AC175" i="12"/>
  <c r="AE154" i="12"/>
  <c r="AE162" i="12" s="1"/>
  <c r="I273" i="12"/>
  <c r="AI139" i="12"/>
  <c r="T217" i="12"/>
  <c r="V204" i="12"/>
  <c r="AD162" i="12"/>
  <c r="AD161" i="12"/>
  <c r="I274" i="12"/>
  <c r="Y190" i="12"/>
  <c r="L259" i="12"/>
  <c r="P238" i="12"/>
  <c r="P245" i="12" s="1"/>
  <c r="AA181" i="12"/>
  <c r="AB180" i="12"/>
  <c r="K265" i="12"/>
  <c r="L264" i="12"/>
  <c r="T222" i="12"/>
  <c r="S223" i="12"/>
  <c r="H279" i="12"/>
  <c r="I278" i="12"/>
  <c r="W208" i="12"/>
  <c r="V209" i="12"/>
  <c r="O245" i="12"/>
  <c r="Z182" i="12"/>
  <c r="Z189" i="12" s="1"/>
  <c r="J266" i="12"/>
  <c r="J274" i="12" s="1"/>
  <c r="F287" i="12"/>
  <c r="G280" i="12"/>
  <c r="G288" i="12" s="1"/>
  <c r="U210" i="12"/>
  <c r="U217" i="12" s="1"/>
  <c r="Q232" i="12"/>
  <c r="O250" i="12"/>
  <c r="N251" i="12"/>
  <c r="F294" i="12"/>
  <c r="M252" i="12"/>
  <c r="M259" i="12" s="1"/>
  <c r="Y194" i="12"/>
  <c r="X195" i="12"/>
  <c r="AD168" i="12"/>
  <c r="AD175" i="12" s="1"/>
  <c r="H292" i="12"/>
  <c r="G293" i="12"/>
  <c r="W196" i="12"/>
  <c r="W203" i="12" s="1"/>
  <c r="Q237" i="12"/>
  <c r="R236" i="12"/>
  <c r="R224" i="12"/>
  <c r="R231" i="12" s="1"/>
  <c r="AF153" i="12"/>
  <c r="AG152" i="12"/>
  <c r="AE166" i="12"/>
  <c r="AE167" i="12" s="1"/>
  <c r="AI148" i="12" l="1"/>
  <c r="AG147" i="12"/>
  <c r="AI147" i="12" s="1"/>
  <c r="AI141" i="12"/>
  <c r="AI145" i="12" s="1"/>
  <c r="AE161" i="12"/>
  <c r="G294" i="12"/>
  <c r="G301" i="12" s="1"/>
  <c r="AE168" i="12"/>
  <c r="AE175" i="12" s="1"/>
  <c r="F301" i="12"/>
  <c r="AF154" i="12"/>
  <c r="AF161" i="12" s="1"/>
  <c r="G287" i="12"/>
  <c r="M260" i="12"/>
  <c r="AD176" i="12"/>
  <c r="Z190" i="12"/>
  <c r="U218" i="12"/>
  <c r="R237" i="12"/>
  <c r="S236" i="12"/>
  <c r="L265" i="12"/>
  <c r="M264" i="12"/>
  <c r="W204" i="12"/>
  <c r="X196" i="12"/>
  <c r="X204" i="12" s="1"/>
  <c r="O251" i="12"/>
  <c r="P250" i="12"/>
  <c r="K266" i="12"/>
  <c r="K273" i="12" s="1"/>
  <c r="Z194" i="12"/>
  <c r="Y195" i="12"/>
  <c r="V210" i="12"/>
  <c r="V218" i="12" s="1"/>
  <c r="AC180" i="12"/>
  <c r="AB181" i="12"/>
  <c r="X208" i="12"/>
  <c r="W209" i="12"/>
  <c r="AA182" i="12"/>
  <c r="AA189" i="12" s="1"/>
  <c r="R232" i="12"/>
  <c r="J273" i="12"/>
  <c r="J278" i="12"/>
  <c r="I279" i="12"/>
  <c r="P246" i="12"/>
  <c r="Q238" i="12"/>
  <c r="Q245" i="12" s="1"/>
  <c r="N252" i="12"/>
  <c r="N259" i="12" s="1"/>
  <c r="I292" i="12"/>
  <c r="H293" i="12"/>
  <c r="H280" i="12"/>
  <c r="H287" i="12" s="1"/>
  <c r="S224" i="12"/>
  <c r="S232" i="12" s="1"/>
  <c r="U222" i="12"/>
  <c r="T223" i="12"/>
  <c r="F302" i="12"/>
  <c r="AG153" i="12"/>
  <c r="AF166" i="12"/>
  <c r="AF167" i="12" s="1"/>
  <c r="AI143" i="12" l="1"/>
  <c r="AJ142" i="12" s="1"/>
  <c r="AI146" i="12"/>
  <c r="AJ146" i="12" s="1"/>
  <c r="G302" i="12"/>
  <c r="AE176" i="12"/>
  <c r="AF162" i="12"/>
  <c r="AA190" i="12"/>
  <c r="AG154" i="12"/>
  <c r="AG161" i="12" s="1"/>
  <c r="AI161" i="12" s="1"/>
  <c r="AI155" i="12"/>
  <c r="AF168" i="12"/>
  <c r="AF175" i="12" s="1"/>
  <c r="Q246" i="12"/>
  <c r="V217" i="12"/>
  <c r="N260" i="12"/>
  <c r="K274" i="12"/>
  <c r="X203" i="12"/>
  <c r="T224" i="12"/>
  <c r="T232" i="12" s="1"/>
  <c r="H288" i="12"/>
  <c r="Y196" i="12"/>
  <c r="Y204" i="12" s="1"/>
  <c r="H294" i="12"/>
  <c r="H302" i="12" s="1"/>
  <c r="W210" i="12"/>
  <c r="W217" i="12" s="1"/>
  <c r="Z195" i="12"/>
  <c r="AA194" i="12"/>
  <c r="I280" i="12"/>
  <c r="S231" i="12"/>
  <c r="J279" i="12"/>
  <c r="K278" i="12"/>
  <c r="AB182" i="12"/>
  <c r="AB190" i="12" s="1"/>
  <c r="M265" i="12"/>
  <c r="N264" i="12"/>
  <c r="X209" i="12"/>
  <c r="Y208" i="12"/>
  <c r="AC181" i="12"/>
  <c r="AD180" i="12"/>
  <c r="L266" i="12"/>
  <c r="L274" i="12" s="1"/>
  <c r="Q250" i="12"/>
  <c r="P251" i="12"/>
  <c r="U223" i="12"/>
  <c r="V222" i="12"/>
  <c r="I293" i="12"/>
  <c r="I294" i="12" s="1"/>
  <c r="J292" i="12"/>
  <c r="T236" i="12"/>
  <c r="S237" i="12"/>
  <c r="O252" i="12"/>
  <c r="O259" i="12" s="1"/>
  <c r="R238" i="12"/>
  <c r="R245" i="12" s="1"/>
  <c r="AG166" i="12"/>
  <c r="AG167" i="12" s="1"/>
  <c r="AG162" i="12" l="1"/>
  <c r="AI162" i="12" s="1"/>
  <c r="H301" i="12"/>
  <c r="AF176" i="12"/>
  <c r="AI169" i="12"/>
  <c r="I288" i="12"/>
  <c r="AI159" i="12"/>
  <c r="AI157" i="12"/>
  <c r="AI153" i="12"/>
  <c r="O260" i="12"/>
  <c r="L273" i="12"/>
  <c r="Y203" i="12"/>
  <c r="I287" i="12"/>
  <c r="AB189" i="12"/>
  <c r="W218" i="12"/>
  <c r="K292" i="12"/>
  <c r="J293" i="12"/>
  <c r="J294" i="12" s="1"/>
  <c r="AD181" i="12"/>
  <c r="AE180" i="12"/>
  <c r="R246" i="12"/>
  <c r="W222" i="12"/>
  <c r="V223" i="12"/>
  <c r="AC182" i="12"/>
  <c r="AC189" i="12" s="1"/>
  <c r="AA195" i="12"/>
  <c r="AB194" i="12"/>
  <c r="U224" i="12"/>
  <c r="U231" i="12" s="1"/>
  <c r="K279" i="12"/>
  <c r="L278" i="12"/>
  <c r="Z196" i="12"/>
  <c r="Z204" i="12" s="1"/>
  <c r="P252" i="12"/>
  <c r="P260" i="12" s="1"/>
  <c r="Y209" i="12"/>
  <c r="Z208" i="12"/>
  <c r="J280" i="12"/>
  <c r="J287" i="12" s="1"/>
  <c r="R250" i="12"/>
  <c r="Q251" i="12"/>
  <c r="X210" i="12"/>
  <c r="X217" i="12" s="1"/>
  <c r="S238" i="12"/>
  <c r="S246" i="12" s="1"/>
  <c r="N265" i="12"/>
  <c r="O264" i="12"/>
  <c r="T231" i="12"/>
  <c r="AG168" i="12"/>
  <c r="I302" i="12"/>
  <c r="T237" i="12"/>
  <c r="U236" i="12"/>
  <c r="M266" i="12"/>
  <c r="M274" i="12" s="1"/>
  <c r="I301" i="12"/>
  <c r="AI160" i="12" l="1"/>
  <c r="AJ160" i="12" s="1"/>
  <c r="AJ156" i="12"/>
  <c r="AC190" i="12"/>
  <c r="AI167" i="12"/>
  <c r="AI171" i="12"/>
  <c r="AI173" i="12"/>
  <c r="AG175" i="12"/>
  <c r="AI175" i="12" s="1"/>
  <c r="Z203" i="12"/>
  <c r="AG176" i="12"/>
  <c r="AI176" i="12" s="1"/>
  <c r="M273" i="12"/>
  <c r="S245" i="12"/>
  <c r="J288" i="12"/>
  <c r="J301" i="12"/>
  <c r="Y210" i="12"/>
  <c r="Y218" i="12" s="1"/>
  <c r="K280" i="12"/>
  <c r="K287" i="12" s="1"/>
  <c r="X218" i="12"/>
  <c r="P259" i="12"/>
  <c r="U232" i="12"/>
  <c r="V224" i="12"/>
  <c r="V231" i="12" s="1"/>
  <c r="Q252" i="12"/>
  <c r="Q260" i="12" s="1"/>
  <c r="X222" i="12"/>
  <c r="W223" i="12"/>
  <c r="R251" i="12"/>
  <c r="S250" i="12"/>
  <c r="AB195" i="12"/>
  <c r="AC194" i="12"/>
  <c r="AE181" i="12"/>
  <c r="AF180" i="12"/>
  <c r="P264" i="12"/>
  <c r="O265" i="12"/>
  <c r="N266" i="12"/>
  <c r="N274" i="12" s="1"/>
  <c r="U237" i="12"/>
  <c r="V236" i="12"/>
  <c r="T238" i="12"/>
  <c r="T245" i="12" s="1"/>
  <c r="AA196" i="12"/>
  <c r="AA204" i="12" s="1"/>
  <c r="AD182" i="12"/>
  <c r="AD190" i="12" s="1"/>
  <c r="Z209" i="12"/>
  <c r="AA208" i="12"/>
  <c r="M278" i="12"/>
  <c r="L279" i="12"/>
  <c r="L292" i="12"/>
  <c r="K293" i="12"/>
  <c r="K294" i="12" s="1"/>
  <c r="J302" i="12"/>
  <c r="AI174" i="12" l="1"/>
  <c r="AJ174" i="12" s="1"/>
  <c r="AJ170" i="12"/>
  <c r="AA203" i="12"/>
  <c r="Y217" i="12"/>
  <c r="K288" i="12"/>
  <c r="AE182" i="12"/>
  <c r="AE190" i="12" s="1"/>
  <c r="AD189" i="12"/>
  <c r="Q259" i="12"/>
  <c r="N273" i="12"/>
  <c r="T246" i="12"/>
  <c r="Q264" i="12"/>
  <c r="P265" i="12"/>
  <c r="Y222" i="12"/>
  <c r="X223" i="12"/>
  <c r="AF181" i="12"/>
  <c r="AG180" i="12"/>
  <c r="L280" i="12"/>
  <c r="L288" i="12" s="1"/>
  <c r="U238" i="12"/>
  <c r="U245" i="12" s="1"/>
  <c r="N278" i="12"/>
  <c r="M279" i="12"/>
  <c r="AB196" i="12"/>
  <c r="AB203" i="12" s="1"/>
  <c r="V232" i="12"/>
  <c r="S251" i="12"/>
  <c r="T250" i="12"/>
  <c r="AC195" i="12"/>
  <c r="AD194" i="12"/>
  <c r="R252" i="12"/>
  <c r="R259" i="12" s="1"/>
  <c r="M292" i="12"/>
  <c r="L293" i="12"/>
  <c r="L294" i="12" s="1"/>
  <c r="W236" i="12"/>
  <c r="V237" i="12"/>
  <c r="AA209" i="12"/>
  <c r="AB208" i="12"/>
  <c r="Z210" i="12"/>
  <c r="Z217" i="12" s="1"/>
  <c r="K302" i="12"/>
  <c r="O266" i="12"/>
  <c r="O273" i="12" s="1"/>
  <c r="W224" i="12"/>
  <c r="W231" i="12" s="1"/>
  <c r="K301" i="12"/>
  <c r="AG181" i="12" l="1"/>
  <c r="AI183" i="12" s="1"/>
  <c r="AE189" i="12"/>
  <c r="AF182" i="12"/>
  <c r="AF189" i="12" s="1"/>
  <c r="U246" i="12"/>
  <c r="L301" i="12"/>
  <c r="W232" i="12"/>
  <c r="L287" i="12"/>
  <c r="O274" i="12"/>
  <c r="R260" i="12"/>
  <c r="AB204" i="12"/>
  <c r="AB209" i="12"/>
  <c r="AC208" i="12"/>
  <c r="M280" i="12"/>
  <c r="M287" i="12" s="1"/>
  <c r="X236" i="12"/>
  <c r="W237" i="12"/>
  <c r="T251" i="12"/>
  <c r="U250" i="12"/>
  <c r="X224" i="12"/>
  <c r="X232" i="12" s="1"/>
  <c r="AD195" i="12"/>
  <c r="AE194" i="12"/>
  <c r="S252" i="12"/>
  <c r="S260" i="12" s="1"/>
  <c r="Y223" i="12"/>
  <c r="Z222" i="12"/>
  <c r="P266" i="12"/>
  <c r="P274" i="12" s="1"/>
  <c r="AA210" i="12"/>
  <c r="AA218" i="12" s="1"/>
  <c r="AG182" i="12"/>
  <c r="V238" i="12"/>
  <c r="V245" i="12" s="1"/>
  <c r="AC196" i="12"/>
  <c r="AC204" i="12" s="1"/>
  <c r="O278" i="12"/>
  <c r="N279" i="12"/>
  <c r="Z218" i="12"/>
  <c r="M293" i="12"/>
  <c r="M294" i="12" s="1"/>
  <c r="N292" i="12"/>
  <c r="Q265" i="12"/>
  <c r="R264" i="12"/>
  <c r="L302" i="12"/>
  <c r="AF190" i="12" l="1"/>
  <c r="AI181" i="12"/>
  <c r="AI187" i="12"/>
  <c r="AI185" i="12"/>
  <c r="AG189" i="12"/>
  <c r="AI189" i="12" s="1"/>
  <c r="AG190" i="12"/>
  <c r="AA217" i="12"/>
  <c r="P273" i="12"/>
  <c r="S259" i="12"/>
  <c r="T252" i="12"/>
  <c r="T260" i="12" s="1"/>
  <c r="AC203" i="12"/>
  <c r="W238" i="12"/>
  <c r="W245" i="12" s="1"/>
  <c r="AF194" i="12"/>
  <c r="AE195" i="12"/>
  <c r="X237" i="12"/>
  <c r="Y236" i="12"/>
  <c r="V246" i="12"/>
  <c r="AD196" i="12"/>
  <c r="AD203" i="12" s="1"/>
  <c r="M288" i="12"/>
  <c r="R265" i="12"/>
  <c r="S264" i="12"/>
  <c r="N280" i="12"/>
  <c r="N288" i="12" s="1"/>
  <c r="Z223" i="12"/>
  <c r="AA222" i="12"/>
  <c r="X231" i="12"/>
  <c r="Q266" i="12"/>
  <c r="Q274" i="12" s="1"/>
  <c r="O292" i="12"/>
  <c r="N293" i="12"/>
  <c r="N294" i="12" s="1"/>
  <c r="O279" i="12"/>
  <c r="P278" i="12"/>
  <c r="Y224" i="12"/>
  <c r="Y231" i="12" s="1"/>
  <c r="AD208" i="12"/>
  <c r="AC209" i="12"/>
  <c r="M302" i="12"/>
  <c r="U251" i="12"/>
  <c r="V250" i="12"/>
  <c r="AB210" i="12"/>
  <c r="AB217" i="12" s="1"/>
  <c r="M301" i="12"/>
  <c r="AI190" i="12" l="1"/>
  <c r="AI188" i="12"/>
  <c r="AJ188" i="12" s="1"/>
  <c r="AJ184" i="12"/>
  <c r="AB218" i="12"/>
  <c r="AE196" i="12"/>
  <c r="AE204" i="12" s="1"/>
  <c r="AD204" i="12"/>
  <c r="N287" i="12"/>
  <c r="Q273" i="12"/>
  <c r="W246" i="12"/>
  <c r="N302" i="12"/>
  <c r="AC210" i="12"/>
  <c r="AC218" i="12" s="1"/>
  <c r="P292" i="12"/>
  <c r="O293" i="12"/>
  <c r="O294" i="12" s="1"/>
  <c r="O302" i="12" s="1"/>
  <c r="Y232" i="12"/>
  <c r="Y237" i="12"/>
  <c r="Z236" i="12"/>
  <c r="T259" i="12"/>
  <c r="AD209" i="12"/>
  <c r="AE208" i="12"/>
  <c r="S265" i="12"/>
  <c r="T264" i="12"/>
  <c r="X238" i="12"/>
  <c r="X246" i="12" s="1"/>
  <c r="R266" i="12"/>
  <c r="R274" i="12" s="1"/>
  <c r="V251" i="12"/>
  <c r="W250" i="12"/>
  <c r="P279" i="12"/>
  <c r="Q278" i="12"/>
  <c r="AA223" i="12"/>
  <c r="AB222" i="12"/>
  <c r="U252" i="12"/>
  <c r="U259" i="12" s="1"/>
  <c r="O280" i="12"/>
  <c r="O288" i="12" s="1"/>
  <c r="Z224" i="12"/>
  <c r="Z232" i="12" s="1"/>
  <c r="AG194" i="12"/>
  <c r="AF195" i="12"/>
  <c r="N301" i="12"/>
  <c r="AG195" i="12" l="1"/>
  <c r="AI197" i="12" s="1"/>
  <c r="AE203" i="12"/>
  <c r="Z231" i="12"/>
  <c r="AF196" i="12"/>
  <c r="AF204" i="12" s="1"/>
  <c r="O287" i="12"/>
  <c r="X245" i="12"/>
  <c r="R273" i="12"/>
  <c r="AC217" i="12"/>
  <c r="P280" i="12"/>
  <c r="P288" i="12" s="1"/>
  <c r="R278" i="12"/>
  <c r="Q279" i="12"/>
  <c r="W251" i="12"/>
  <c r="X250" i="12"/>
  <c r="U264" i="12"/>
  <c r="T265" i="12"/>
  <c r="U260" i="12"/>
  <c r="V252" i="12"/>
  <c r="V259" i="12" s="1"/>
  <c r="S266" i="12"/>
  <c r="S274" i="12" s="1"/>
  <c r="P293" i="12"/>
  <c r="P294" i="12" s="1"/>
  <c r="P302" i="12" s="1"/>
  <c r="Q292" i="12"/>
  <c r="Y238" i="12"/>
  <c r="Y246" i="12" s="1"/>
  <c r="AF208" i="12"/>
  <c r="AE209" i="12"/>
  <c r="AG196" i="12"/>
  <c r="AG204" i="12" s="1"/>
  <c r="AI204" i="12" s="1"/>
  <c r="AD210" i="12"/>
  <c r="AD218" i="12" s="1"/>
  <c r="AC222" i="12"/>
  <c r="AB223" i="12"/>
  <c r="AA224" i="12"/>
  <c r="AA231" i="12" s="1"/>
  <c r="Z237" i="12"/>
  <c r="AA236" i="12"/>
  <c r="O301" i="12"/>
  <c r="AF203" i="12" l="1"/>
  <c r="AG203" i="12"/>
  <c r="AI201" i="12"/>
  <c r="AI199" i="12"/>
  <c r="AI195" i="12"/>
  <c r="AE210" i="12"/>
  <c r="AE218" i="12" s="1"/>
  <c r="S273" i="12"/>
  <c r="Y245" i="12"/>
  <c r="U265" i="12"/>
  <c r="V264" i="12"/>
  <c r="Y250" i="12"/>
  <c r="X251" i="12"/>
  <c r="AA232" i="12"/>
  <c r="AB224" i="12"/>
  <c r="AB231" i="12" s="1"/>
  <c r="AF209" i="12"/>
  <c r="AG208" i="12"/>
  <c r="W252" i="12"/>
  <c r="W259" i="12" s="1"/>
  <c r="AC223" i="12"/>
  <c r="AD222" i="12"/>
  <c r="Q280" i="12"/>
  <c r="Q288" i="12" s="1"/>
  <c r="AD217" i="12"/>
  <c r="V260" i="12"/>
  <c r="R279" i="12"/>
  <c r="S278" i="12"/>
  <c r="AB236" i="12"/>
  <c r="AA237" i="12"/>
  <c r="P287" i="12"/>
  <c r="Z238" i="12"/>
  <c r="Z246" i="12" s="1"/>
  <c r="Q293" i="12"/>
  <c r="Q294" i="12" s="1"/>
  <c r="Q301" i="12" s="1"/>
  <c r="R292" i="12"/>
  <c r="T266" i="12"/>
  <c r="T274" i="12" s="1"/>
  <c r="P301" i="12"/>
  <c r="AI203" i="12" l="1"/>
  <c r="AI202" i="12"/>
  <c r="AJ202" i="12" s="1"/>
  <c r="AJ198" i="12"/>
  <c r="AG209" i="12"/>
  <c r="AI211" i="12" s="1"/>
  <c r="AE217" i="12"/>
  <c r="AF210" i="12"/>
  <c r="AF217" i="12" s="1"/>
  <c r="Q287" i="12"/>
  <c r="T273" i="12"/>
  <c r="AB232" i="12"/>
  <c r="W260" i="12"/>
  <c r="AA238" i="12"/>
  <c r="AA245" i="12" s="1"/>
  <c r="AB237" i="12"/>
  <c r="AC236" i="12"/>
  <c r="AD223" i="12"/>
  <c r="AE222" i="12"/>
  <c r="S279" i="12"/>
  <c r="T278" i="12"/>
  <c r="R280" i="12"/>
  <c r="R287" i="12" s="1"/>
  <c r="S292" i="12"/>
  <c r="R293" i="12"/>
  <c r="R294" i="12" s="1"/>
  <c r="AC224" i="12"/>
  <c r="AC232" i="12" s="1"/>
  <c r="X252" i="12"/>
  <c r="X260" i="12" s="1"/>
  <c r="Z245" i="12"/>
  <c r="Z250" i="12"/>
  <c r="Y251" i="12"/>
  <c r="AG210" i="12"/>
  <c r="AG218" i="12" s="1"/>
  <c r="V265" i="12"/>
  <c r="W264" i="12"/>
  <c r="U266" i="12"/>
  <c r="U273" i="12" s="1"/>
  <c r="Q302" i="12"/>
  <c r="AF218" i="12" l="1"/>
  <c r="AI218" i="12" s="1"/>
  <c r="AI215" i="12"/>
  <c r="AI213" i="12"/>
  <c r="AI209" i="12"/>
  <c r="AG217" i="12"/>
  <c r="AI217" i="12" s="1"/>
  <c r="U274" i="12"/>
  <c r="S280" i="12"/>
  <c r="S287" i="12" s="1"/>
  <c r="AC231" i="12"/>
  <c r="AF222" i="12"/>
  <c r="AE223" i="12"/>
  <c r="Y252" i="12"/>
  <c r="Y259" i="12" s="1"/>
  <c r="Z251" i="12"/>
  <c r="AA250" i="12"/>
  <c r="T292" i="12"/>
  <c r="S293" i="12"/>
  <c r="S294" i="12" s="1"/>
  <c r="AC237" i="12"/>
  <c r="AD236" i="12"/>
  <c r="R288" i="12"/>
  <c r="AB238" i="12"/>
  <c r="AB245" i="12" s="1"/>
  <c r="AD224" i="12"/>
  <c r="AD232" i="12" s="1"/>
  <c r="X264" i="12"/>
  <c r="W265" i="12"/>
  <c r="X259" i="12"/>
  <c r="AA246" i="12"/>
  <c r="V266" i="12"/>
  <c r="V274" i="12" s="1"/>
  <c r="R301" i="12"/>
  <c r="T279" i="12"/>
  <c r="U278" i="12"/>
  <c r="R302" i="12"/>
  <c r="AI216" i="12" l="1"/>
  <c r="AJ216" i="12" s="1"/>
  <c r="AJ212" i="12"/>
  <c r="S301" i="12"/>
  <c r="AE224" i="12"/>
  <c r="AE231" i="12" s="1"/>
  <c r="Y260" i="12"/>
  <c r="AD231" i="12"/>
  <c r="S288" i="12"/>
  <c r="W266" i="12"/>
  <c r="W273" i="12" s="1"/>
  <c r="Y264" i="12"/>
  <c r="X265" i="12"/>
  <c r="AE236" i="12"/>
  <c r="AD237" i="12"/>
  <c r="AG222" i="12"/>
  <c r="AF223" i="12"/>
  <c r="V273" i="12"/>
  <c r="U292" i="12"/>
  <c r="T293" i="12"/>
  <c r="T294" i="12" s="1"/>
  <c r="AB246" i="12"/>
  <c r="AA251" i="12"/>
  <c r="AB250" i="12"/>
  <c r="AC238" i="12"/>
  <c r="AC245" i="12" s="1"/>
  <c r="V278" i="12"/>
  <c r="U279" i="12"/>
  <c r="Z252" i="12"/>
  <c r="Z260" i="12" s="1"/>
  <c r="T280" i="12"/>
  <c r="T287" i="12" s="1"/>
  <c r="S302" i="12"/>
  <c r="AG223" i="12" l="1"/>
  <c r="AI225" i="12" s="1"/>
  <c r="AE232" i="12"/>
  <c r="T302" i="12"/>
  <c r="AF224" i="12"/>
  <c r="AF231" i="12" s="1"/>
  <c r="T288" i="12"/>
  <c r="W274" i="12"/>
  <c r="Z259" i="12"/>
  <c r="AB251" i="12"/>
  <c r="AC250" i="12"/>
  <c r="AD238" i="12"/>
  <c r="AD246" i="12" s="1"/>
  <c r="AA252" i="12"/>
  <c r="AA260" i="12" s="1"/>
  <c r="AF236" i="12"/>
  <c r="AE237" i="12"/>
  <c r="X266" i="12"/>
  <c r="X274" i="12" s="1"/>
  <c r="Y265" i="12"/>
  <c r="Z264" i="12"/>
  <c r="U293" i="12"/>
  <c r="U294" i="12" s="1"/>
  <c r="V292" i="12"/>
  <c r="AC246" i="12"/>
  <c r="U280" i="12"/>
  <c r="U287" i="12" s="1"/>
  <c r="V279" i="12"/>
  <c r="W278" i="12"/>
  <c r="T301" i="12"/>
  <c r="AG224" i="12" l="1"/>
  <c r="AG232" i="12" s="1"/>
  <c r="AF232" i="12"/>
  <c r="AI229" i="12"/>
  <c r="AI227" i="12"/>
  <c r="AI223" i="12"/>
  <c r="U288" i="12"/>
  <c r="AE238" i="12"/>
  <c r="AE245" i="12" s="1"/>
  <c r="U302" i="12"/>
  <c r="AD245" i="12"/>
  <c r="X273" i="12"/>
  <c r="Y266" i="12"/>
  <c r="Y274" i="12" s="1"/>
  <c r="AC251" i="12"/>
  <c r="AD250" i="12"/>
  <c r="V280" i="12"/>
  <c r="V288" i="12" s="1"/>
  <c r="W292" i="12"/>
  <c r="V293" i="12"/>
  <c r="V294" i="12" s="1"/>
  <c r="V301" i="12" s="1"/>
  <c r="AG236" i="12"/>
  <c r="AG237" i="12" s="1"/>
  <c r="AF237" i="12"/>
  <c r="AB252" i="12"/>
  <c r="AB259" i="12" s="1"/>
  <c r="AA259" i="12"/>
  <c r="W279" i="12"/>
  <c r="X278" i="12"/>
  <c r="Z265" i="12"/>
  <c r="AA264" i="12"/>
  <c r="U301" i="12"/>
  <c r="AI232" i="12" l="1"/>
  <c r="AI230" i="12"/>
  <c r="AJ230" i="12" s="1"/>
  <c r="AG231" i="12"/>
  <c r="AI231" i="12" s="1"/>
  <c r="AJ226" i="12"/>
  <c r="AE246" i="12"/>
  <c r="AF238" i="12"/>
  <c r="AF246" i="12" s="1"/>
  <c r="AI239" i="12"/>
  <c r="AB260" i="12"/>
  <c r="V287" i="12"/>
  <c r="AC252" i="12"/>
  <c r="AC259" i="12" s="1"/>
  <c r="Z266" i="12"/>
  <c r="Z274" i="12" s="1"/>
  <c r="Y273" i="12"/>
  <c r="AE250" i="12"/>
  <c r="AD251" i="12"/>
  <c r="AA265" i="12"/>
  <c r="AB264" i="12"/>
  <c r="AG238" i="12"/>
  <c r="Y278" i="12"/>
  <c r="X279" i="12"/>
  <c r="W280" i="12"/>
  <c r="W287" i="12" s="1"/>
  <c r="X292" i="12"/>
  <c r="W293" i="12"/>
  <c r="W294" i="12" s="1"/>
  <c r="V302" i="12"/>
  <c r="AF245" i="12" l="1"/>
  <c r="AI237" i="12"/>
  <c r="AI244" i="12" s="1"/>
  <c r="AG245" i="12"/>
  <c r="AI243" i="12"/>
  <c r="AI241" i="12"/>
  <c r="AG246" i="12"/>
  <c r="AI246" i="12" s="1"/>
  <c r="W302" i="12"/>
  <c r="Z273" i="12"/>
  <c r="AC260" i="12"/>
  <c r="Z278" i="12"/>
  <c r="Y279" i="12"/>
  <c r="AB265" i="12"/>
  <c r="AC264" i="12"/>
  <c r="W288" i="12"/>
  <c r="AA266" i="12"/>
  <c r="AA273" i="12" s="1"/>
  <c r="AD252" i="12"/>
  <c r="AD259" i="12" s="1"/>
  <c r="Y292" i="12"/>
  <c r="X293" i="12"/>
  <c r="X294" i="12" s="1"/>
  <c r="AE251" i="12"/>
  <c r="AF250" i="12"/>
  <c r="X280" i="12"/>
  <c r="X288" i="12" s="1"/>
  <c r="W301" i="12"/>
  <c r="AI245" i="12" l="1"/>
  <c r="AJ244" i="12"/>
  <c r="AJ240" i="12"/>
  <c r="X287" i="12"/>
  <c r="AE252" i="12"/>
  <c r="AE260" i="12" s="1"/>
  <c r="AA274" i="12"/>
  <c r="Y293" i="12"/>
  <c r="Y294" i="12" s="1"/>
  <c r="Z292" i="12"/>
  <c r="AD260" i="12"/>
  <c r="AB266" i="12"/>
  <c r="AB274" i="12" s="1"/>
  <c r="X302" i="12"/>
  <c r="AC265" i="12"/>
  <c r="AD264" i="12"/>
  <c r="Y280" i="12"/>
  <c r="Y287" i="12" s="1"/>
  <c r="AG250" i="12"/>
  <c r="AF251" i="12"/>
  <c r="Z279" i="12"/>
  <c r="AA278" i="12"/>
  <c r="X301" i="12"/>
  <c r="AG251" i="12" l="1"/>
  <c r="AI253" i="12" s="1"/>
  <c r="AE259" i="12"/>
  <c r="AB273" i="12"/>
  <c r="AF252" i="12"/>
  <c r="AF260" i="12" s="1"/>
  <c r="Y301" i="12"/>
  <c r="AC266" i="12"/>
  <c r="AC274" i="12" s="1"/>
  <c r="Z280" i="12"/>
  <c r="Z288" i="12" s="1"/>
  <c r="Y288" i="12"/>
  <c r="AA279" i="12"/>
  <c r="AB278" i="12"/>
  <c r="Z293" i="12"/>
  <c r="Z294" i="12" s="1"/>
  <c r="AA292" i="12"/>
  <c r="AD265" i="12"/>
  <c r="AE264" i="12"/>
  <c r="Y302" i="12"/>
  <c r="AG252" i="12" l="1"/>
  <c r="AG259" i="12" s="1"/>
  <c r="AF259" i="12"/>
  <c r="AI251" i="12"/>
  <c r="AI258" i="12" s="1"/>
  <c r="AI255" i="12"/>
  <c r="AI257" i="12"/>
  <c r="Z287" i="12"/>
  <c r="AC273" i="12"/>
  <c r="AA280" i="12"/>
  <c r="AA287" i="12" s="1"/>
  <c r="AF264" i="12"/>
  <c r="AE265" i="12"/>
  <c r="AB292" i="12"/>
  <c r="AA293" i="12"/>
  <c r="AA294" i="12" s="1"/>
  <c r="AD266" i="12"/>
  <c r="AD274" i="12" s="1"/>
  <c r="Z301" i="12"/>
  <c r="AB279" i="12"/>
  <c r="AC278" i="12"/>
  <c r="Z302" i="12"/>
  <c r="AI259" i="12" l="1"/>
  <c r="AG260" i="12"/>
  <c r="AI260" i="12" s="1"/>
  <c r="AJ258" i="12"/>
  <c r="AJ254" i="12"/>
  <c r="AE266" i="12"/>
  <c r="AE274" i="12" s="1"/>
  <c r="AA288" i="12"/>
  <c r="AD273" i="12"/>
  <c r="AD278" i="12"/>
  <c r="AC279" i="12"/>
  <c r="AB280" i="12"/>
  <c r="AB287" i="12" s="1"/>
  <c r="AC292" i="12"/>
  <c r="AB293" i="12"/>
  <c r="AB294" i="12" s="1"/>
  <c r="AG264" i="12"/>
  <c r="AG265" i="12" s="1"/>
  <c r="AF265" i="12"/>
  <c r="AA301" i="12"/>
  <c r="AA302" i="12"/>
  <c r="AE273" i="12" l="1"/>
  <c r="AF266" i="12"/>
  <c r="AF273" i="12" s="1"/>
  <c r="AI267" i="12"/>
  <c r="AB302" i="12"/>
  <c r="AB288" i="12"/>
  <c r="AC280" i="12"/>
  <c r="AC287" i="12" s="1"/>
  <c r="AG266" i="12"/>
  <c r="AG273" i="12" s="1"/>
  <c r="AI273" i="12" s="1"/>
  <c r="AC293" i="12"/>
  <c r="AC294" i="12" s="1"/>
  <c r="AD292" i="12"/>
  <c r="AD279" i="12"/>
  <c r="AE278" i="12"/>
  <c r="AB301" i="12"/>
  <c r="AF274" i="12" l="1"/>
  <c r="AG274" i="12"/>
  <c r="AI265" i="12"/>
  <c r="AI271" i="12"/>
  <c r="AI269" i="12"/>
  <c r="AC288" i="12"/>
  <c r="AC302" i="12"/>
  <c r="AE279" i="12"/>
  <c r="AF278" i="12"/>
  <c r="AD280" i="12"/>
  <c r="AD287" i="12" s="1"/>
  <c r="AE292" i="12"/>
  <c r="AD293" i="12"/>
  <c r="AD294" i="12" s="1"/>
  <c r="AD302" i="12" s="1"/>
  <c r="AC301" i="12"/>
  <c r="AI274" i="12" l="1"/>
  <c r="AI272" i="12"/>
  <c r="AJ272" i="12" s="1"/>
  <c r="AJ268" i="12"/>
  <c r="AE280" i="12"/>
  <c r="AE287" i="12" s="1"/>
  <c r="AG278" i="12"/>
  <c r="AG279" i="12" s="1"/>
  <c r="AF279" i="12"/>
  <c r="AD288" i="12"/>
  <c r="AF292" i="12"/>
  <c r="AE293" i="12"/>
  <c r="AD301" i="12"/>
  <c r="AE288" i="12" l="1"/>
  <c r="AF280" i="12"/>
  <c r="AF287" i="12" s="1"/>
  <c r="AE294" i="12"/>
  <c r="AE302" i="12" s="1"/>
  <c r="AI281" i="12"/>
  <c r="AG292" i="12"/>
  <c r="AF293" i="12"/>
  <c r="AG280" i="12"/>
  <c r="AI279" i="12" s="1"/>
  <c r="AI286" i="12" l="1"/>
  <c r="AG293" i="12"/>
  <c r="AI295" i="12" s="1"/>
  <c r="AI300" i="12" s="1"/>
  <c r="AF288" i="12"/>
  <c r="AG287" i="12"/>
  <c r="AI287" i="12" s="1"/>
  <c r="AG288" i="12"/>
  <c r="AE301" i="12"/>
  <c r="AF294" i="12"/>
  <c r="AF302" i="12" s="1"/>
  <c r="AI283" i="12"/>
  <c r="AJ282" i="12" s="1"/>
  <c r="AJ286" i="12"/>
  <c r="AI285" i="12"/>
  <c r="U3" i="12" l="1"/>
  <c r="AI288" i="12"/>
  <c r="AG294" i="12"/>
  <c r="AI293" i="12" s="1"/>
  <c r="AF301" i="12"/>
  <c r="AI297" i="12"/>
  <c r="AI299" i="12"/>
  <c r="U4" i="12" l="1"/>
  <c r="Y4" i="12" s="1"/>
  <c r="Y3" i="12"/>
  <c r="AG302" i="12"/>
  <c r="AI302" i="12" s="1"/>
  <c r="AG4" i="12" s="1"/>
  <c r="AG2" i="12" s="1"/>
  <c r="AG301" i="12"/>
  <c r="AI301" i="12" s="1"/>
  <c r="AJ300" i="12"/>
  <c r="AJ296" i="12"/>
</calcChain>
</file>

<file path=xl/comments1.xml><?xml version="1.0" encoding="utf-8"?>
<comments xmlns="http://schemas.openxmlformats.org/spreadsheetml/2006/main">
  <authors>
    <author>福岡県県土整備部</author>
  </authors>
  <commentList>
    <comment ref="AG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comments2.xml><?xml version="1.0" encoding="utf-8"?>
<comments xmlns="http://schemas.openxmlformats.org/spreadsheetml/2006/main">
  <authors>
    <author>福岡県県土整備部</author>
  </authors>
  <commentList>
    <comment ref="AG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sharedStrings.xml><?xml version="1.0" encoding="utf-8"?>
<sst xmlns="http://schemas.openxmlformats.org/spreadsheetml/2006/main" count="893" uniqueCount="51">
  <si>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</si>
  <si>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</si>
  <si>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</si>
  <si>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</si>
  <si>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</si>
  <si>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</si>
  <si>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</si>
  <si>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</si>
  <si>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</si>
  <si>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</si>
  <si>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</si>
  <si>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</si>
  <si>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</si>
  <si>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</si>
  <si>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</si>
  <si>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</si>
  <si>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</si>
  <si>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</si>
  <si>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</si>
  <si>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</si>
  <si>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</si>
  <si>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</si>
  <si>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</si>
  <si>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</si>
  <si>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</si>
  <si>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</si>
  <si>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</si>
  <si>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</si>
  <si>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</si>
  <si>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※西暦入力</t>
    <rPh sb="1" eb="5">
      <t>セイレキニュウリョク</t>
    </rPh>
    <phoneticPr fontId="2"/>
  </si>
  <si>
    <t>○対象期間：年末年始６日間、夏季休暇3日間、工場製作のみを実施している期間、工事全体を一時中止している期間のほか、</t>
    <rPh sb="1" eb="3">
      <t>タイショウ</t>
    </rPh>
    <rPh sb="3" eb="5">
      <t>キカン</t>
    </rPh>
    <rPh sb="6" eb="8">
      <t>ネンマツ</t>
    </rPh>
    <rPh sb="8" eb="10">
      <t>ネンシ</t>
    </rPh>
    <rPh sb="11" eb="12">
      <t>ヒ</t>
    </rPh>
    <rPh sb="12" eb="13">
      <t>アイダ</t>
    </rPh>
    <rPh sb="14" eb="18">
      <t>カキキュウカ</t>
    </rPh>
    <rPh sb="19" eb="20">
      <t>ヒ</t>
    </rPh>
    <rPh sb="20" eb="21">
      <t>アイダ</t>
    </rPh>
    <rPh sb="22" eb="24">
      <t>コウジョウ</t>
    </rPh>
    <rPh sb="24" eb="26">
      <t>セイサク</t>
    </rPh>
    <rPh sb="29" eb="31">
      <t>ジッシ</t>
    </rPh>
    <rPh sb="35" eb="37">
      <t>キカン</t>
    </rPh>
    <rPh sb="38" eb="40">
      <t>コウジ</t>
    </rPh>
    <rPh sb="40" eb="42">
      <t>ゼンタイ</t>
    </rPh>
    <phoneticPr fontId="2"/>
  </si>
  <si>
    <t>発注者があらかじめ対象外とした内容に該当する期間（受注者の責によらず現場作業を余儀なくされる期間など）は含まない。</t>
    <rPh sb="0" eb="3">
      <t>ハッチュウシャ</t>
    </rPh>
    <rPh sb="9" eb="12">
      <t>タイショウガイ</t>
    </rPh>
    <rPh sb="15" eb="17">
      <t>ナイヨウ</t>
    </rPh>
    <rPh sb="18" eb="20">
      <t>ガイトウ</t>
    </rPh>
    <rPh sb="22" eb="24">
      <t>キカン</t>
    </rPh>
    <rPh sb="25" eb="28">
      <t>ジュチュウシャ</t>
    </rPh>
    <rPh sb="29" eb="30">
      <t>セキ</t>
    </rPh>
    <rPh sb="34" eb="36">
      <t>ゲンバ</t>
    </rPh>
    <rPh sb="36" eb="38">
      <t>サギョウ</t>
    </rPh>
    <phoneticPr fontId="2"/>
  </si>
  <si>
    <t>○工事着手日：原則、現場事務所を設置した日（現場の状況に応じて個別判断）又は現場に継続的に常駐した最初の日。</t>
    <rPh sb="1" eb="3">
      <t>コウジ</t>
    </rPh>
    <rPh sb="3" eb="6">
      <t>チャクシュビ</t>
    </rPh>
    <rPh sb="7" eb="9">
      <t>ゲンソク</t>
    </rPh>
    <rPh sb="10" eb="12">
      <t>ゲンバ</t>
    </rPh>
    <rPh sb="12" eb="15">
      <t>ジムショ</t>
    </rPh>
    <rPh sb="16" eb="18">
      <t>セッチ</t>
    </rPh>
    <rPh sb="20" eb="21">
      <t>ヒ</t>
    </rPh>
    <rPh sb="22" eb="24">
      <t>ゲンバ</t>
    </rPh>
    <rPh sb="25" eb="27">
      <t>ジョウキョウ</t>
    </rPh>
    <rPh sb="28" eb="29">
      <t>オウ</t>
    </rPh>
    <rPh sb="31" eb="33">
      <t>コベツ</t>
    </rPh>
    <rPh sb="33" eb="35">
      <t>ハンダン</t>
    </rPh>
    <rPh sb="36" eb="37">
      <t>マタ</t>
    </rPh>
    <phoneticPr fontId="2"/>
  </si>
  <si>
    <t>○工事完成日：工事完成日を入力。竣工検査日の前日とすることができる。</t>
    <rPh sb="1" eb="3">
      <t>コウジ</t>
    </rPh>
    <rPh sb="3" eb="5">
      <t>カンセイ</t>
    </rPh>
    <rPh sb="5" eb="6">
      <t>ヒ</t>
    </rPh>
    <rPh sb="7" eb="9">
      <t>コウジ</t>
    </rPh>
    <rPh sb="9" eb="11">
      <t>カンセイ</t>
    </rPh>
    <rPh sb="11" eb="12">
      <t>ヒ</t>
    </rPh>
    <rPh sb="13" eb="15">
      <t>ニュウリョク</t>
    </rPh>
    <rPh sb="16" eb="21">
      <t>シュンコウケンサビ</t>
    </rPh>
    <rPh sb="22" eb="24">
      <t>ゼンジツ</t>
    </rPh>
    <phoneticPr fontId="2"/>
  </si>
  <si>
    <t>処理欄</t>
    <rPh sb="0" eb="2">
      <t>ショリ</t>
    </rPh>
    <rPh sb="2" eb="3">
      <t>ラン</t>
    </rPh>
    <phoneticPr fontId="2"/>
  </si>
  <si>
    <t>「夏季休暇など」プルダウンリスト</t>
    <rPh sb="1" eb="3">
      <t>カキ</t>
    </rPh>
    <rPh sb="3" eb="5">
      <t>キュウカ</t>
    </rPh>
    <phoneticPr fontId="2"/>
  </si>
  <si>
    <t>中止</t>
    <rPh sb="0" eb="2">
      <t>チュウシ</t>
    </rPh>
    <phoneticPr fontId="2"/>
  </si>
  <si>
    <t>夏休</t>
    <rPh sb="0" eb="1">
      <t>ナツ</t>
    </rPh>
    <rPh sb="1" eb="2">
      <t>キュウ</t>
    </rPh>
    <phoneticPr fontId="2"/>
  </si>
  <si>
    <t>冬休</t>
    <rPh sb="0" eb="1">
      <t>フユ</t>
    </rPh>
    <rPh sb="1" eb="2">
      <t>キュウ</t>
    </rPh>
    <phoneticPr fontId="2"/>
  </si>
  <si>
    <t>工場</t>
    <rPh sb="0" eb="2">
      <t>コウジョウ</t>
    </rPh>
    <phoneticPr fontId="2"/>
  </si>
  <si>
    <t>他</t>
    <rPh sb="0" eb="1">
      <t>タ</t>
    </rPh>
    <phoneticPr fontId="2"/>
  </si>
  <si>
    <t>休</t>
    <rPh sb="0" eb="1">
      <t>キュウ</t>
    </rPh>
    <phoneticPr fontId="2"/>
  </si>
  <si>
    <t>○対象期間：</t>
    <rPh sb="1" eb="3">
      <t>タイショウ</t>
    </rPh>
    <rPh sb="3" eb="5">
      <t>キカン</t>
    </rPh>
    <phoneticPr fontId="2"/>
  </si>
  <si>
    <t>年末年始６日間、夏季休暇3日間、工場製作のみを実施している期間、工事全体を一時中止している期間のほか、</t>
    <phoneticPr fontId="2"/>
  </si>
  <si>
    <t>発注者があらかじめ対象外とした内容に該当する期間（受注者の責によらず現場作業を余儀なくされる期間など）は含まない。</t>
    <phoneticPr fontId="2"/>
  </si>
  <si>
    <t>○工事着手日：</t>
    <rPh sb="1" eb="3">
      <t>コウジ</t>
    </rPh>
    <rPh sb="3" eb="6">
      <t>チャクシュビ</t>
    </rPh>
    <phoneticPr fontId="2"/>
  </si>
  <si>
    <t>原則、現場事務所を設置した日（現場の状況に応じて個別判断）又は現場に継続的に常駐した最初の日。</t>
    <phoneticPr fontId="2"/>
  </si>
  <si>
    <t>○工事完成日：</t>
    <rPh sb="1" eb="3">
      <t>コウジ</t>
    </rPh>
    <rPh sb="3" eb="5">
      <t>カンセイ</t>
    </rPh>
    <rPh sb="5" eb="6">
      <t>ヒ</t>
    </rPh>
    <phoneticPr fontId="2"/>
  </si>
  <si>
    <t>工事完成日を入力。竣工検査日の前日とすることができる。</t>
    <phoneticPr fontId="2"/>
  </si>
  <si>
    <t>休日取得計画・実績表（現場閉所・現場休息による週休２日工事）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6" eb="20">
      <t>ゲンバキュウソク</t>
    </rPh>
    <rPh sb="23" eb="25">
      <t>シュウキュウ</t>
    </rPh>
    <rPh sb="26" eb="27">
      <t>ニチ</t>
    </rPh>
    <rPh sb="27" eb="29">
      <t>コウジ</t>
    </rPh>
    <phoneticPr fontId="2"/>
  </si>
  <si>
    <t>雨等</t>
    <rPh sb="0" eb="1">
      <t>アメ</t>
    </rPh>
    <rPh sb="1" eb="2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</si>
</sst>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3"/>
      <name val="HGｺﾞｼｯｸM"/>
      <family val="3"/>
      <charset val="128"/>
    </font>
    <font>
      <sz val="11"/>
      <color theme="3" tint="-0.249977111117893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7" xfId="0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179" fontId="14" fillId="0" borderId="0" xfId="0" applyNumberFormat="1" applyFont="1" applyFill="1" applyAlignment="1" applyProtection="1">
      <alignment horizontal="left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45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1" fontId="4" fillId="0" borderId="0" xfId="0" applyNumberFormat="1" applyFont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176" fontId="4" fillId="0" borderId="50" xfId="0" applyNumberFormat="1" applyFont="1" applyBorder="1" applyAlignment="1" applyProtection="1">
      <alignment horizontal="center" vertical="center"/>
    </xf>
    <xf numFmtId="176" fontId="4" fillId="0" borderId="49" xfId="0" applyNumberFormat="1" applyFont="1" applyBorder="1" applyAlignment="1" applyProtection="1">
      <alignment horizontal="center" vertical="center"/>
    </xf>
    <xf numFmtId="176" fontId="4" fillId="0" borderId="35" xfId="0" applyNumberFormat="1" applyFont="1" applyBorder="1" applyAlignment="1" applyProtection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2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6" fontId="4" fillId="0" borderId="52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53" xfId="0" applyNumberFormat="1" applyFont="1" applyBorder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1090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CC"/>
      <color rgb="FFFFCCFF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16</xdr:row>
      <xdr:rowOff>86591</xdr:rowOff>
    </xdr:from>
    <xdr:ext cx="184731" cy="264560"/>
    <xdr:sp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295603</xdr:colOff>
      <xdr:row>52</xdr:row>
      <xdr:rowOff>21896</xdr:rowOff>
    </xdr:from>
    <xdr:ext cx="184731" cy="264560"/>
    <xdr:sp textlink="">
      <xdr:nvSpPr>
        <xdr:cNvPr id="7" name="テキスト ボックス 6">
          <a:extLst>
            <a:ext uri="{FF2B5EF4-FFF2-40B4-BE49-F238E27FC236}">
              <a16:creationId xmlns=""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16</xdr:row>
      <xdr:rowOff>86591</xdr:rowOff>
    </xdr:from>
    <xdr:ext cx="184731" cy="264560"/>
    <xdr:sp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textlink="">
      <xdr:nvSpPr>
        <xdr:cNvPr id="4" name="テキスト ボックス 3">
          <a:extLst>
            <a:ext uri="{FF2B5EF4-FFF2-40B4-BE49-F238E27FC236}">
              <a16:creationId xmlns=""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textlink="">
      <xdr:nvSpPr>
        <xdr:cNvPr id="8" name="テキスト ボックス 7">
          <a:extLst>
            <a:ext uri="{FF2B5EF4-FFF2-40B4-BE49-F238E27FC236}">
              <a16:creationId xmlns=""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</xdr:col>
      <xdr:colOff>273326</xdr:colOff>
      <xdr:row>7</xdr:row>
      <xdr:rowOff>84483</xdr:rowOff>
    </xdr:from>
    <xdr:ext cx="2400301" cy="723900"/>
    <xdr:sp textlink="">
      <xdr:nvSpPr>
        <xdr:cNvPr id="11" name="角丸四角形吹き出し 10"/>
        <xdr:cNvSpPr/>
      </xdr:nvSpPr>
      <xdr:spPr>
        <a:xfrm>
          <a:off x="1387751" y="1475133"/>
          <a:ext cx="2400301" cy="723900"/>
        </a:xfrm>
        <a:prstGeom prst="wedgeRoundRectCallout">
          <a:avLst>
            <a:gd name="adj1" fmla="val 26476"/>
            <a:gd name="adj2" fmla="val -12207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24</xdr:col>
      <xdr:colOff>240196</xdr:colOff>
      <xdr:row>5</xdr:row>
      <xdr:rowOff>57150</xdr:rowOff>
    </xdr:from>
    <xdr:ext cx="2400301" cy="274108"/>
    <xdr:sp textlink="">
      <xdr:nvSpPr>
        <xdr:cNvPr id="13" name="角丸四角形吹き出し 12"/>
        <xdr:cNvSpPr/>
      </xdr:nvSpPr>
      <xdr:spPr>
        <a:xfrm>
          <a:off x="7641121" y="990600"/>
          <a:ext cx="2400301" cy="274108"/>
        </a:xfrm>
        <a:prstGeom prst="wedgeRoundRectCallout">
          <a:avLst>
            <a:gd name="adj1" fmla="val -37464"/>
            <a:gd name="adj2" fmla="val -12860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⑦現場閉所率が自動計算されます。</a:t>
          </a:r>
        </a:p>
      </xdr:txBody>
    </xdr:sp>
    <xdr:clientData/>
  </xdr:oneCellAnchor>
  <xdr:oneCellAnchor>
    <xdr:from>
      <xdr:col>24</xdr:col>
      <xdr:colOff>66261</xdr:colOff>
      <xdr:row>22</xdr:row>
      <xdr:rowOff>33131</xdr:rowOff>
    </xdr:from>
    <xdr:ext cx="2542761" cy="274108"/>
    <xdr:sp textlink="">
      <xdr:nvSpPr>
        <xdr:cNvPr id="14" name="角丸四角形吹き出し 13"/>
        <xdr:cNvSpPr/>
      </xdr:nvSpPr>
      <xdr:spPr>
        <a:xfrm>
          <a:off x="7553739" y="3296479"/>
          <a:ext cx="2542761" cy="274108"/>
        </a:xfrm>
        <a:prstGeom prst="wedgeRoundRectCallout">
          <a:avLst>
            <a:gd name="adj1" fmla="val -53665"/>
            <a:gd name="adj2" fmla="val 1073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⑥統一現場閉所日は黄色着色されます</a:t>
          </a:r>
        </a:p>
      </xdr:txBody>
    </xdr:sp>
    <xdr:clientData/>
  </xdr:oneCellAnchor>
  <xdr:oneCellAnchor>
    <xdr:from>
      <xdr:col>11</xdr:col>
      <xdr:colOff>57978</xdr:colOff>
      <xdr:row>28</xdr:row>
      <xdr:rowOff>57978</xdr:rowOff>
    </xdr:from>
    <xdr:ext cx="2765748" cy="274108"/>
    <xdr:sp textlink="">
      <xdr:nvSpPr>
        <xdr:cNvPr id="15" name="角丸四角形吹き出し 14"/>
        <xdr:cNvSpPr/>
      </xdr:nvSpPr>
      <xdr:spPr>
        <a:xfrm>
          <a:off x="3776869" y="401706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7</xdr:col>
      <xdr:colOff>124240</xdr:colOff>
      <xdr:row>42</xdr:row>
      <xdr:rowOff>41413</xdr:rowOff>
    </xdr:from>
    <xdr:ext cx="3627782" cy="661448"/>
    <xdr:sp textlink="">
      <xdr:nvSpPr>
        <xdr:cNvPr id="16" name="角丸四角形吹き出し 15"/>
        <xdr:cNvSpPr/>
      </xdr:nvSpPr>
      <xdr:spPr>
        <a:xfrm>
          <a:off x="2683566" y="5739848"/>
          <a:ext cx="3627782" cy="661448"/>
        </a:xfrm>
        <a:prstGeom prst="wedgeRoundRectCallout">
          <a:avLst>
            <a:gd name="adj1" fmla="val 51936"/>
            <a:gd name="adj2" fmla="val 7197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248474</xdr:colOff>
      <xdr:row>56</xdr:row>
      <xdr:rowOff>33129</xdr:rowOff>
    </xdr:from>
    <xdr:ext cx="2943225" cy="855118"/>
    <xdr:sp textlink="">
      <xdr:nvSpPr>
        <xdr:cNvPr id="17" name="角丸四角形吹き出し 16"/>
        <xdr:cNvSpPr/>
      </xdr:nvSpPr>
      <xdr:spPr>
        <a:xfrm>
          <a:off x="5996604" y="7470912"/>
          <a:ext cx="2943225" cy="85511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59</xdr:row>
      <xdr:rowOff>157370</xdr:rowOff>
    </xdr:from>
    <xdr:to>
      <xdr:col>17</xdr:col>
      <xdr:colOff>8283</xdr:colOff>
      <xdr:row>64</xdr:row>
      <xdr:rowOff>8284</xdr:rowOff>
    </xdr:to>
    <xdr:sp textlink="">
      <xdr:nvSpPr>
        <xdr:cNvPr id="18" name="正方形/長方形 17"/>
        <xdr:cNvSpPr/>
      </xdr:nvSpPr>
      <xdr:spPr>
        <a:xfrm>
          <a:off x="4572001" y="8116957"/>
          <a:ext cx="894521" cy="37271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49696</xdr:colOff>
      <xdr:row>55</xdr:row>
      <xdr:rowOff>91108</xdr:rowOff>
    </xdr:from>
    <xdr:ext cx="2247901" cy="661448"/>
    <xdr:sp textlink="">
      <xdr:nvSpPr>
        <xdr:cNvPr id="19" name="角丸四角形吹き出し 18"/>
        <xdr:cNvSpPr/>
      </xdr:nvSpPr>
      <xdr:spPr>
        <a:xfrm>
          <a:off x="2029239" y="7354956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115</xdr:row>
      <xdr:rowOff>173934</xdr:rowOff>
    </xdr:from>
    <xdr:to>
      <xdr:col>32</xdr:col>
      <xdr:colOff>281609</xdr:colOff>
      <xdr:row>118</xdr:row>
      <xdr:rowOff>8281</xdr:rowOff>
    </xdr:to>
    <xdr:sp textlink="">
      <xdr:nvSpPr>
        <xdr:cNvPr id="20" name="正方形/長方形 19"/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129</xdr:row>
      <xdr:rowOff>165652</xdr:rowOff>
    </xdr:from>
    <xdr:to>
      <xdr:col>5</xdr:col>
      <xdr:colOff>16566</xdr:colOff>
      <xdr:row>132</xdr:row>
      <xdr:rowOff>1</xdr:rowOff>
    </xdr:to>
    <xdr:sp textlink="">
      <xdr:nvSpPr>
        <xdr:cNvPr id="21" name="正方形/長方形 20"/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99394</xdr:colOff>
      <xdr:row>112</xdr:row>
      <xdr:rowOff>33133</xdr:rowOff>
    </xdr:from>
    <xdr:ext cx="2943225" cy="855118"/>
    <xdr:sp textlink="">
      <xdr:nvSpPr>
        <xdr:cNvPr id="22" name="角丸四角形吹き出し 21"/>
        <xdr:cNvSpPr/>
      </xdr:nvSpPr>
      <xdr:spPr>
        <a:xfrm>
          <a:off x="5847524" y="14428307"/>
          <a:ext cx="2943225" cy="85511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omments" Target="../comments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M302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customWidth="1"/>
    <col min="36" max="16384" width="9" style="4"/>
  </cols>
  <sheetData>
    <row r="1" spans="2:39" ht="19.5" thickBot="1" x14ac:dyDescent="0.2">
      <c r="B1" s="1" t="s">
        <v>49</v>
      </c>
      <c r="M1" s="3"/>
      <c r="AI1" s="5"/>
      <c r="AM1" s="4" t="s">
        <v>34</v>
      </c>
    </row>
    <row r="2" spans="2:39" ht="13.5" customHeight="1" x14ac:dyDescent="0.15">
      <c r="Q2" s="4"/>
      <c r="S2" s="6"/>
      <c r="T2" s="7"/>
      <c r="U2" s="61" t="s">
        <v>2</v>
      </c>
      <c r="V2" s="62"/>
      <c r="W2" s="61" t="s">
        <v>9</v>
      </c>
      <c r="X2" s="62"/>
      <c r="Y2" s="63" t="s">
        <v>12</v>
      </c>
      <c r="Z2" s="64"/>
      <c r="AB2" s="65" t="s">
        <v>17</v>
      </c>
      <c r="AC2" s="66"/>
      <c r="AD2" s="66"/>
      <c r="AE2" s="66"/>
      <c r="AF2" s="66"/>
      <c r="AG2" s="69" t="e">
        <f>IF(AND(AG4="未達成",Y4&lt;0.285),"未達成","達成")</f>
        <v>#DIV/0!</v>
      </c>
      <c r="AH2" s="70"/>
      <c r="AI2" s="4"/>
      <c r="AM2" s="4" t="s">
        <v>35</v>
      </c>
    </row>
    <row r="3" spans="2:39" ht="13.5" customHeight="1" thickBot="1" x14ac:dyDescent="0.2">
      <c r="B3" s="73" t="s">
        <v>3</v>
      </c>
      <c r="C3" s="73"/>
      <c r="D3" s="73"/>
      <c r="E3" s="73"/>
      <c r="F3" s="2" t="s">
        <v>11</v>
      </c>
      <c r="G3" s="44" t="s">
        <v>28</v>
      </c>
      <c r="H3" s="44"/>
      <c r="I3" s="45"/>
      <c r="J3" s="44"/>
      <c r="K3" s="44"/>
      <c r="L3" s="44"/>
      <c r="M3" s="44"/>
      <c r="N3" s="44"/>
      <c r="O3" s="44"/>
      <c r="P3" s="44"/>
      <c r="R3" s="4"/>
      <c r="S3" s="74" t="s">
        <v>0</v>
      </c>
      <c r="T3" s="75"/>
      <c r="U3" s="76">
        <f>+AI15+AI29+AI43+AI57+AI71+AI85+AI99+AI113+AI127+AI141+AI155+AI169+AI183+AI197+AI211+AI225+AI239+AI253+AI267+AI281+AI295</f>
        <v>0</v>
      </c>
      <c r="V3" s="77"/>
      <c r="W3" s="76">
        <f>AI16+AI30+AI44+AI58+AI72+AI86+AI100+AI114+AI128+AI142+AI156+AI170+AI184+AI198+AI212+AI226+AI240+AI254+AI268+AI282+AI296</f>
        <v>0</v>
      </c>
      <c r="X3" s="77"/>
      <c r="Y3" s="78" t="e">
        <f>ROUNDDOWN(W3/U3,3)</f>
        <v>#DIV/0!</v>
      </c>
      <c r="Z3" s="79"/>
      <c r="AB3" s="67"/>
      <c r="AC3" s="68"/>
      <c r="AD3" s="68"/>
      <c r="AE3" s="68"/>
      <c r="AF3" s="68"/>
      <c r="AG3" s="71"/>
      <c r="AH3" s="72"/>
      <c r="AI3" s="4"/>
      <c r="AJ3" s="8"/>
    </row>
    <row r="4" spans="2:39" ht="13.5" customHeight="1" thickBot="1" x14ac:dyDescent="0.2">
      <c r="B4" s="73" t="s">
        <v>10</v>
      </c>
      <c r="C4" s="73"/>
      <c r="D4" s="73"/>
      <c r="E4" s="73"/>
      <c r="F4" s="2" t="s">
        <v>11</v>
      </c>
      <c r="G4" s="94" t="s">
        <v>29</v>
      </c>
      <c r="H4" s="95"/>
      <c r="I4" s="95"/>
      <c r="J4" s="96"/>
      <c r="R4" s="4"/>
      <c r="S4" s="97" t="s">
        <v>7</v>
      </c>
      <c r="T4" s="98"/>
      <c r="U4" s="99">
        <f>+U3</f>
        <v>0</v>
      </c>
      <c r="V4" s="100"/>
      <c r="W4" s="99">
        <f>+AI18+AI32+AI46+AI60+AI74+AI88+AI102+AI116+AI130+AI144+AI158+AI172+AI186+AI200+AI214+AI228+AI242+AI256+AI270+AI284+AI298</f>
        <v>0</v>
      </c>
      <c r="X4" s="101"/>
      <c r="Y4" s="102" t="e">
        <f>ROUNDDOWN(W4/U4,3)</f>
        <v>#DIV/0!</v>
      </c>
      <c r="Z4" s="103"/>
      <c r="AB4" s="65" t="s">
        <v>18</v>
      </c>
      <c r="AC4" s="66"/>
      <c r="AD4" s="66"/>
      <c r="AE4" s="66"/>
      <c r="AF4" s="66"/>
      <c r="AG4" s="69" t="str">
        <f>IF(COUNTIF(AI13:AI302,"NG")&gt;=1,"未達成","達成")</f>
        <v>達成</v>
      </c>
      <c r="AH4" s="70"/>
      <c r="AI4" s="9"/>
      <c r="AK4" s="8"/>
      <c r="AM4" s="58" t="s">
        <v>37</v>
      </c>
    </row>
    <row r="5" spans="2:39" ht="13.5" customHeight="1" thickBot="1" x14ac:dyDescent="0.2">
      <c r="B5" s="86" t="s">
        <v>24</v>
      </c>
      <c r="C5" s="86"/>
      <c r="D5" s="86"/>
      <c r="E5" s="86"/>
      <c r="F5" s="2" t="s">
        <v>11</v>
      </c>
      <c r="G5" s="87"/>
      <c r="H5" s="87"/>
      <c r="I5" s="87"/>
      <c r="J5" s="87"/>
      <c r="L5" s="88" t="s">
        <v>1</v>
      </c>
      <c r="M5" s="88"/>
      <c r="N5" s="88"/>
      <c r="O5" s="2" t="s">
        <v>11</v>
      </c>
      <c r="P5" s="89" t="e">
        <f>+G5-G4+1</f>
        <v>#VALUE!</v>
      </c>
      <c r="Q5" s="90"/>
      <c r="R5" s="90"/>
      <c r="S5" s="91"/>
      <c r="T5" s="91"/>
      <c r="U5" s="92"/>
      <c r="V5" s="92"/>
      <c r="W5" s="92"/>
      <c r="X5" s="92"/>
      <c r="Y5" s="93"/>
      <c r="Z5" s="93"/>
      <c r="AA5" s="10"/>
      <c r="AB5" s="67"/>
      <c r="AC5" s="68"/>
      <c r="AD5" s="68"/>
      <c r="AE5" s="68"/>
      <c r="AF5" s="68"/>
      <c r="AG5" s="71"/>
      <c r="AH5" s="72"/>
      <c r="AI5" s="9"/>
      <c r="AK5" s="8"/>
      <c r="AM5" s="58" t="s">
        <v>38</v>
      </c>
    </row>
    <row r="6" spans="2:39" ht="18" customHeight="1" x14ac:dyDescent="0.15">
      <c r="B6" s="52"/>
      <c r="C6" s="59" t="s">
        <v>42</v>
      </c>
      <c r="D6" s="52"/>
      <c r="E6" s="52"/>
      <c r="G6" s="60" t="s">
        <v>43</v>
      </c>
      <c r="H6" s="11"/>
      <c r="I6" s="11"/>
      <c r="J6" s="11"/>
      <c r="K6" s="12"/>
      <c r="L6" s="53"/>
      <c r="M6" s="53"/>
      <c r="N6" s="53"/>
      <c r="P6" s="54"/>
      <c r="Q6" s="54"/>
      <c r="R6" s="54"/>
      <c r="AA6" s="10"/>
      <c r="AB6" s="13"/>
      <c r="AC6" s="13"/>
      <c r="AD6" s="13"/>
      <c r="AE6" s="13"/>
      <c r="AF6" s="13"/>
      <c r="AG6" s="13"/>
      <c r="AH6" s="13"/>
      <c r="AI6" s="9"/>
      <c r="AK6" s="8"/>
      <c r="AM6" s="58" t="s">
        <v>36</v>
      </c>
    </row>
    <row r="7" spans="2:39" ht="18" customHeight="1" x14ac:dyDescent="0.15">
      <c r="B7" s="57"/>
      <c r="C7" s="59"/>
      <c r="D7" s="57"/>
      <c r="E7" s="57"/>
      <c r="G7" s="60" t="s">
        <v>44</v>
      </c>
      <c r="H7" s="11"/>
      <c r="I7" s="11"/>
      <c r="J7" s="11"/>
      <c r="K7" s="12"/>
      <c r="L7" s="58"/>
      <c r="M7" s="58"/>
      <c r="N7" s="58"/>
      <c r="P7" s="54"/>
      <c r="Q7" s="54"/>
      <c r="R7" s="54"/>
      <c r="AA7" s="10"/>
      <c r="AB7" s="13"/>
      <c r="AC7" s="13"/>
      <c r="AD7" s="13"/>
      <c r="AE7" s="13"/>
      <c r="AF7" s="13"/>
      <c r="AG7" s="13"/>
      <c r="AH7" s="13"/>
      <c r="AI7" s="9"/>
      <c r="AK7" s="8"/>
      <c r="AM7" s="58" t="s">
        <v>39</v>
      </c>
    </row>
    <row r="8" spans="2:39" ht="18" customHeight="1" x14ac:dyDescent="0.15">
      <c r="B8" s="57"/>
      <c r="C8" s="59" t="s">
        <v>45</v>
      </c>
      <c r="D8" s="57"/>
      <c r="E8" s="57"/>
      <c r="G8" s="60" t="s">
        <v>46</v>
      </c>
      <c r="H8" s="11"/>
      <c r="I8" s="11"/>
      <c r="J8" s="11"/>
      <c r="K8" s="12"/>
      <c r="L8" s="58"/>
      <c r="M8" s="58"/>
      <c r="N8" s="58"/>
      <c r="P8" s="54"/>
      <c r="Q8" s="54"/>
      <c r="R8" s="54"/>
      <c r="AA8" s="10"/>
      <c r="AB8" s="13"/>
      <c r="AC8" s="13"/>
      <c r="AD8" s="13"/>
      <c r="AE8" s="13"/>
      <c r="AF8" s="13"/>
      <c r="AG8" s="13"/>
      <c r="AH8" s="13"/>
      <c r="AI8" s="9"/>
      <c r="AK8" s="8"/>
      <c r="AM8" s="58" t="s">
        <v>40</v>
      </c>
    </row>
    <row r="9" spans="2:39" ht="18" customHeight="1" x14ac:dyDescent="0.15">
      <c r="B9" s="57"/>
      <c r="C9" s="59" t="s">
        <v>47</v>
      </c>
      <c r="D9" s="57"/>
      <c r="E9" s="57"/>
      <c r="G9" s="60" t="s">
        <v>48</v>
      </c>
      <c r="H9" s="11"/>
      <c r="I9" s="11"/>
      <c r="J9" s="11"/>
      <c r="K9" s="12"/>
      <c r="L9" s="58"/>
      <c r="M9" s="58"/>
      <c r="N9" s="58"/>
      <c r="P9" s="54"/>
      <c r="Q9" s="54"/>
      <c r="R9" s="54"/>
      <c r="AA9" s="10"/>
      <c r="AB9" s="13"/>
      <c r="AC9" s="13"/>
      <c r="AD9" s="13"/>
      <c r="AE9" s="13"/>
      <c r="AF9" s="13"/>
      <c r="AG9" s="13"/>
      <c r="AH9" s="13"/>
      <c r="AI9" s="9"/>
      <c r="AK9" s="8"/>
    </row>
    <row r="10" spans="2:39" ht="13.5" hidden="1" customHeight="1" x14ac:dyDescent="0.15">
      <c r="C10" s="4" t="e">
        <f>YEAR(G4)</f>
        <v>#VALUE!</v>
      </c>
      <c r="D10" s="4" t="e">
        <f>MONTH(G4)</f>
        <v>#VALUE!</v>
      </c>
      <c r="E10" s="4"/>
      <c r="F10" s="14" t="e">
        <f>DATE(C10,D10,1)</f>
        <v>#VALUE!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2:39" ht="13.5" customHeight="1" x14ac:dyDescent="0.15">
      <c r="B11" s="43" t="s">
        <v>14</v>
      </c>
      <c r="C11" s="81" t="e">
        <f>C12</f>
        <v>#VALUE!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2"/>
    </row>
    <row r="12" spans="2:39" hidden="1" x14ac:dyDescent="0.15">
      <c r="B12" s="25"/>
      <c r="C12" s="16" t="e">
        <f>DATE($C10,$D10,1)</f>
        <v>#VALUE!</v>
      </c>
      <c r="D12" s="17" t="e">
        <f>C12+1</f>
        <v>#VALUE!</v>
      </c>
      <c r="E12" s="17" t="e">
        <f t="shared" ref="E12:AG12" si="0">D12+1</f>
        <v>#VALUE!</v>
      </c>
      <c r="F12" s="17" t="e">
        <f t="shared" si="0"/>
        <v>#VALUE!</v>
      </c>
      <c r="G12" s="17" t="e">
        <f t="shared" si="0"/>
        <v>#VALUE!</v>
      </c>
      <c r="H12" s="17" t="e">
        <f t="shared" si="0"/>
        <v>#VALUE!</v>
      </c>
      <c r="I12" s="17" t="e">
        <f t="shared" si="0"/>
        <v>#VALUE!</v>
      </c>
      <c r="J12" s="17" t="e">
        <f t="shared" si="0"/>
        <v>#VALUE!</v>
      </c>
      <c r="K12" s="17" t="e">
        <f t="shared" si="0"/>
        <v>#VALUE!</v>
      </c>
      <c r="L12" s="17" t="e">
        <f t="shared" si="0"/>
        <v>#VALUE!</v>
      </c>
      <c r="M12" s="17" t="e">
        <f t="shared" si="0"/>
        <v>#VALUE!</v>
      </c>
      <c r="N12" s="17" t="e">
        <f t="shared" si="0"/>
        <v>#VALUE!</v>
      </c>
      <c r="O12" s="17" t="e">
        <f t="shared" si="0"/>
        <v>#VALUE!</v>
      </c>
      <c r="P12" s="17" t="e">
        <f t="shared" si="0"/>
        <v>#VALUE!</v>
      </c>
      <c r="Q12" s="17" t="e">
        <f t="shared" si="0"/>
        <v>#VALUE!</v>
      </c>
      <c r="R12" s="17" t="e">
        <f t="shared" si="0"/>
        <v>#VALUE!</v>
      </c>
      <c r="S12" s="17" t="e">
        <f t="shared" si="0"/>
        <v>#VALUE!</v>
      </c>
      <c r="T12" s="17" t="e">
        <f t="shared" si="0"/>
        <v>#VALUE!</v>
      </c>
      <c r="U12" s="17" t="e">
        <f t="shared" si="0"/>
        <v>#VALUE!</v>
      </c>
      <c r="V12" s="17" t="e">
        <f t="shared" si="0"/>
        <v>#VALUE!</v>
      </c>
      <c r="W12" s="17" t="e">
        <f t="shared" si="0"/>
        <v>#VALUE!</v>
      </c>
      <c r="X12" s="17" t="e">
        <f t="shared" si="0"/>
        <v>#VALUE!</v>
      </c>
      <c r="Y12" s="17" t="e">
        <f t="shared" si="0"/>
        <v>#VALUE!</v>
      </c>
      <c r="Z12" s="17" t="e">
        <f t="shared" si="0"/>
        <v>#VALUE!</v>
      </c>
      <c r="AA12" s="17" t="e">
        <f t="shared" si="0"/>
        <v>#VALUE!</v>
      </c>
      <c r="AB12" s="17" t="e">
        <f t="shared" si="0"/>
        <v>#VALUE!</v>
      </c>
      <c r="AC12" s="17" t="e">
        <f t="shared" si="0"/>
        <v>#VALUE!</v>
      </c>
      <c r="AD12" s="17" t="e">
        <f t="shared" si="0"/>
        <v>#VALUE!</v>
      </c>
      <c r="AE12" s="17" t="e">
        <f t="shared" si="0"/>
        <v>#VALUE!</v>
      </c>
      <c r="AF12" s="17" t="e">
        <f t="shared" si="0"/>
        <v>#VALUE!</v>
      </c>
      <c r="AG12" s="17" t="e">
        <f t="shared" si="0"/>
        <v>#VALUE!</v>
      </c>
      <c r="AH12" s="18"/>
      <c r="AI12" s="19"/>
    </row>
    <row r="13" spans="2:39" x14ac:dyDescent="0.15">
      <c r="B13" s="25" t="s">
        <v>15</v>
      </c>
      <c r="C13" s="21" t="e">
        <f>IF(C12&gt;=G4,C12,"")</f>
        <v>#VALUE!</v>
      </c>
      <c r="D13" s="22" t="e">
        <f t="shared" ref="D13:AE13" si="1">IF(D12&lt;$G4,"",IF(C12=EOMONTH(DATE($C10,$D10,1),0),"",IF(C12="","",C12+1)))</f>
        <v>#VALUE!</v>
      </c>
      <c r="E13" s="22" t="e">
        <f t="shared" si="1"/>
        <v>#VALUE!</v>
      </c>
      <c r="F13" s="22" t="e">
        <f t="shared" si="1"/>
        <v>#VALUE!</v>
      </c>
      <c r="G13" s="22" t="e">
        <f t="shared" si="1"/>
        <v>#VALUE!</v>
      </c>
      <c r="H13" s="22" t="e">
        <f t="shared" si="1"/>
        <v>#VALUE!</v>
      </c>
      <c r="I13" s="22" t="e">
        <f t="shared" si="1"/>
        <v>#VALUE!</v>
      </c>
      <c r="J13" s="22" t="e">
        <f t="shared" si="1"/>
        <v>#VALUE!</v>
      </c>
      <c r="K13" s="22" t="e">
        <f t="shared" si="1"/>
        <v>#VALUE!</v>
      </c>
      <c r="L13" s="22" t="e">
        <f t="shared" si="1"/>
        <v>#VALUE!</v>
      </c>
      <c r="M13" s="22" t="e">
        <f t="shared" si="1"/>
        <v>#VALUE!</v>
      </c>
      <c r="N13" s="22" t="e">
        <f t="shared" si="1"/>
        <v>#VALUE!</v>
      </c>
      <c r="O13" s="22" t="e">
        <f t="shared" si="1"/>
        <v>#VALUE!</v>
      </c>
      <c r="P13" s="22" t="e">
        <f t="shared" si="1"/>
        <v>#VALUE!</v>
      </c>
      <c r="Q13" s="22" t="e">
        <f t="shared" si="1"/>
        <v>#VALUE!</v>
      </c>
      <c r="R13" s="22" t="e">
        <f t="shared" si="1"/>
        <v>#VALUE!</v>
      </c>
      <c r="S13" s="22" t="e">
        <f t="shared" si="1"/>
        <v>#VALUE!</v>
      </c>
      <c r="T13" s="22" t="e">
        <f t="shared" si="1"/>
        <v>#VALUE!</v>
      </c>
      <c r="U13" s="22" t="e">
        <f t="shared" si="1"/>
        <v>#VALUE!</v>
      </c>
      <c r="V13" s="22" t="e">
        <f t="shared" si="1"/>
        <v>#VALUE!</v>
      </c>
      <c r="W13" s="22" t="e">
        <f t="shared" si="1"/>
        <v>#VALUE!</v>
      </c>
      <c r="X13" s="22" t="e">
        <f t="shared" si="1"/>
        <v>#VALUE!</v>
      </c>
      <c r="Y13" s="22" t="e">
        <f t="shared" si="1"/>
        <v>#VALUE!</v>
      </c>
      <c r="Z13" s="22" t="e">
        <f t="shared" si="1"/>
        <v>#VALUE!</v>
      </c>
      <c r="AA13" s="22" t="e">
        <f t="shared" si="1"/>
        <v>#VALUE!</v>
      </c>
      <c r="AB13" s="22" t="e">
        <f t="shared" si="1"/>
        <v>#VALUE!</v>
      </c>
      <c r="AC13" s="22" t="e">
        <f t="shared" si="1"/>
        <v>#VALUE!</v>
      </c>
      <c r="AD13" s="22" t="e">
        <f t="shared" si="1"/>
        <v>#VALUE!</v>
      </c>
      <c r="AE13" s="22" t="e">
        <f t="shared" si="1"/>
        <v>#VALUE!</v>
      </c>
      <c r="AF13" s="22" t="e">
        <f>IF(AF12&lt;$G4,"",IF(AE12=EOMONTH(DATE($C10,$D10,1),0),"",IF(AE13="","",AE13+1)))</f>
        <v>#VALUE!</v>
      </c>
      <c r="AG13" s="22" t="e">
        <f>IF(AG12&lt;$G4,"",IF(AF13=EOMONTH(DATE($C10,$D10,1),0),"",IF(AF13="","",AF13+1)))</f>
        <v>#VALUE!</v>
      </c>
      <c r="AH13" s="23" t="s">
        <v>16</v>
      </c>
      <c r="AI13" s="24">
        <f>+COUNTIFS(C14:AG14,"土",C15:AG15,"")+COUNTIFS(C14:AG14,"日",C15:AG15,"")</f>
        <v>0</v>
      </c>
      <c r="AM13" s="58" t="s">
        <v>41</v>
      </c>
    </row>
    <row r="14" spans="2:39" x14ac:dyDescent="0.15">
      <c r="B14" s="25" t="s">
        <v>5</v>
      </c>
      <c r="C14" s="51" t="str">
        <f>IFERROR(TEXT(WEEKDAY(+C13),"aaa"),"")</f>
        <v/>
      </c>
      <c r="D14" s="51" t="str">
        <f t="shared" ref="D14:AG14" si="2">IFERROR(TEXT(WEEKDAY(+D13),"aaa"),"")</f>
        <v/>
      </c>
      <c r="E14" s="51" t="str">
        <f t="shared" si="2"/>
        <v/>
      </c>
      <c r="F14" s="51" t="str">
        <f t="shared" si="2"/>
        <v/>
      </c>
      <c r="G14" s="51" t="str">
        <f t="shared" si="2"/>
        <v/>
      </c>
      <c r="H14" s="51" t="str">
        <f>IFERROR(TEXT(WEEKDAY(+H13),"aaa"),"")</f>
        <v/>
      </c>
      <c r="I14" s="51" t="str">
        <f t="shared" si="2"/>
        <v/>
      </c>
      <c r="J14" s="51" t="str">
        <f t="shared" si="2"/>
        <v/>
      </c>
      <c r="K14" s="51" t="str">
        <f t="shared" si="2"/>
        <v/>
      </c>
      <c r="L14" s="51" t="str">
        <f t="shared" si="2"/>
        <v/>
      </c>
      <c r="M14" s="51" t="str">
        <f t="shared" si="2"/>
        <v/>
      </c>
      <c r="N14" s="51" t="str">
        <f t="shared" si="2"/>
        <v/>
      </c>
      <c r="O14" s="51" t="str">
        <f t="shared" si="2"/>
        <v/>
      </c>
      <c r="P14" s="51" t="str">
        <f t="shared" si="2"/>
        <v/>
      </c>
      <c r="Q14" s="51" t="str">
        <f t="shared" si="2"/>
        <v/>
      </c>
      <c r="R14" s="51" t="str">
        <f t="shared" si="2"/>
        <v/>
      </c>
      <c r="S14" s="51" t="str">
        <f t="shared" si="2"/>
        <v/>
      </c>
      <c r="T14" s="51" t="str">
        <f t="shared" si="2"/>
        <v/>
      </c>
      <c r="U14" s="51" t="str">
        <f t="shared" si="2"/>
        <v/>
      </c>
      <c r="V14" s="51" t="str">
        <f t="shared" si="2"/>
        <v/>
      </c>
      <c r="W14" s="51" t="str">
        <f t="shared" si="2"/>
        <v/>
      </c>
      <c r="X14" s="51" t="str">
        <f t="shared" si="2"/>
        <v/>
      </c>
      <c r="Y14" s="51" t="str">
        <f t="shared" si="2"/>
        <v/>
      </c>
      <c r="Z14" s="51" t="str">
        <f t="shared" si="2"/>
        <v/>
      </c>
      <c r="AA14" s="51" t="str">
        <f t="shared" si="2"/>
        <v/>
      </c>
      <c r="AB14" s="51" t="str">
        <f t="shared" si="2"/>
        <v/>
      </c>
      <c r="AC14" s="51" t="str">
        <f t="shared" si="2"/>
        <v/>
      </c>
      <c r="AD14" s="51" t="str">
        <f t="shared" si="2"/>
        <v/>
      </c>
      <c r="AE14" s="51" t="str">
        <f t="shared" si="2"/>
        <v/>
      </c>
      <c r="AF14" s="51" t="str">
        <f t="shared" si="2"/>
        <v/>
      </c>
      <c r="AG14" s="51" t="str">
        <f t="shared" si="2"/>
        <v/>
      </c>
      <c r="AH14" s="23" t="s">
        <v>20</v>
      </c>
      <c r="AI14" s="24">
        <f>+COUNTIF(C15:AG15,"夏休")+COUNTIF(C15:AG15,"冬休")+COUNTIF(C15:AG15,"中止")+COUNTIF(C15:AG15,"工場")+COUNTIF(C15:AG15,"他")</f>
        <v>0</v>
      </c>
      <c r="AJ14" s="26"/>
      <c r="AM14" s="58" t="s">
        <v>50</v>
      </c>
    </row>
    <row r="15" spans="2:39" ht="13.5" customHeight="1" x14ac:dyDescent="0.15">
      <c r="B15" s="83" t="s">
        <v>19</v>
      </c>
      <c r="C15" s="85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105"/>
      <c r="AH15" s="27" t="s">
        <v>2</v>
      </c>
      <c r="AI15" s="28">
        <f>COUNT(C13:AG13)-AI14</f>
        <v>0</v>
      </c>
      <c r="AJ15" s="26"/>
    </row>
    <row r="16" spans="2:39" ht="13.5" customHeight="1" x14ac:dyDescent="0.15">
      <c r="B16" s="84"/>
      <c r="C16" s="85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105"/>
      <c r="AH16" s="27" t="s">
        <v>6</v>
      </c>
      <c r="AI16" s="29">
        <f>+COUNTIF(C17:AG18,"休")</f>
        <v>0</v>
      </c>
      <c r="AJ16" s="30" t="e">
        <f>IF(AI17&gt;0.285,"",IF(AI16&lt;AI13,"←計画日数が足りません",""))</f>
        <v>#DIV/0!</v>
      </c>
    </row>
    <row r="17" spans="2:36" ht="13.5" customHeight="1" x14ac:dyDescent="0.15">
      <c r="B17" s="106" t="s">
        <v>0</v>
      </c>
      <c r="C17" s="107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10"/>
      <c r="AH17" s="27" t="s">
        <v>8</v>
      </c>
      <c r="AI17" s="31" t="e">
        <f>+AI16/AI15</f>
        <v>#DIV/0!</v>
      </c>
      <c r="AJ17" s="26"/>
    </row>
    <row r="18" spans="2:36" x14ac:dyDescent="0.15">
      <c r="B18" s="106"/>
      <c r="C18" s="107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10"/>
      <c r="AH18" s="27" t="s">
        <v>9</v>
      </c>
      <c r="AI18" s="29">
        <f>+COUNTA(C19:AG20)</f>
        <v>0</v>
      </c>
      <c r="AJ18" s="26"/>
    </row>
    <row r="19" spans="2:36" x14ac:dyDescent="0.15">
      <c r="B19" s="111" t="s">
        <v>7</v>
      </c>
      <c r="C19" s="113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15"/>
      <c r="AH19" s="32" t="s">
        <v>4</v>
      </c>
      <c r="AI19" s="33" t="e">
        <f>+AI18/AI15</f>
        <v>#DIV/0!</v>
      </c>
      <c r="AJ19" s="26"/>
    </row>
    <row r="20" spans="2:36" x14ac:dyDescent="0.15">
      <c r="B20" s="112"/>
      <c r="C20" s="114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16"/>
      <c r="AH20" s="34" t="s">
        <v>13</v>
      </c>
      <c r="AI20" s="35" t="str">
        <f>IF(7&gt;AI15,"対象外",IF(AI18&gt;=AI13,"OK","NG"))</f>
        <v>対象外</v>
      </c>
      <c r="AJ20" s="30" t="str">
        <f>IF(AI20="対象外","←７日間に満たない期間は達成判定の対象外",IF(AI20="NG","←月単位未達成","←月単位達成"))</f>
        <v>←７日間に満たない期間は達成判定の対象外</v>
      </c>
    </row>
    <row r="21" spans="2:36" hidden="1" x14ac:dyDescent="0.15">
      <c r="B21" s="15"/>
      <c r="C21" s="46" t="e">
        <f t="shared" ref="C21:AG21" si="3">IF(AND(DAY(C13)&gt;=22,DAY(C13)&lt;=28,C14="土"),1,0)</f>
        <v>#VALUE!</v>
      </c>
      <c r="D21" s="46" t="e">
        <f t="shared" si="3"/>
        <v>#VALUE!</v>
      </c>
      <c r="E21" s="46" t="e">
        <f t="shared" si="3"/>
        <v>#VALUE!</v>
      </c>
      <c r="F21" s="46" t="e">
        <f t="shared" si="3"/>
        <v>#VALUE!</v>
      </c>
      <c r="G21" s="46" t="e">
        <f t="shared" si="3"/>
        <v>#VALUE!</v>
      </c>
      <c r="H21" s="46" t="e">
        <f t="shared" si="3"/>
        <v>#VALUE!</v>
      </c>
      <c r="I21" s="46" t="e">
        <f t="shared" si="3"/>
        <v>#VALUE!</v>
      </c>
      <c r="J21" s="46" t="e">
        <f t="shared" si="3"/>
        <v>#VALUE!</v>
      </c>
      <c r="K21" s="46" t="e">
        <f t="shared" si="3"/>
        <v>#VALUE!</v>
      </c>
      <c r="L21" s="46" t="e">
        <f t="shared" si="3"/>
        <v>#VALUE!</v>
      </c>
      <c r="M21" s="46" t="e">
        <f t="shared" si="3"/>
        <v>#VALUE!</v>
      </c>
      <c r="N21" s="46" t="e">
        <f t="shared" si="3"/>
        <v>#VALUE!</v>
      </c>
      <c r="O21" s="46" t="e">
        <f t="shared" si="3"/>
        <v>#VALUE!</v>
      </c>
      <c r="P21" s="46" t="e">
        <f t="shared" si="3"/>
        <v>#VALUE!</v>
      </c>
      <c r="Q21" s="46" t="e">
        <f t="shared" si="3"/>
        <v>#VALUE!</v>
      </c>
      <c r="R21" s="46" t="e">
        <f t="shared" si="3"/>
        <v>#VALUE!</v>
      </c>
      <c r="S21" s="46" t="e">
        <f t="shared" si="3"/>
        <v>#VALUE!</v>
      </c>
      <c r="T21" s="46" t="e">
        <f t="shared" si="3"/>
        <v>#VALUE!</v>
      </c>
      <c r="U21" s="46" t="e">
        <f t="shared" si="3"/>
        <v>#VALUE!</v>
      </c>
      <c r="V21" s="46" t="e">
        <f t="shared" si="3"/>
        <v>#VALUE!</v>
      </c>
      <c r="W21" s="46" t="e">
        <f t="shared" si="3"/>
        <v>#VALUE!</v>
      </c>
      <c r="X21" s="46" t="e">
        <f t="shared" si="3"/>
        <v>#VALUE!</v>
      </c>
      <c r="Y21" s="46" t="e">
        <f t="shared" si="3"/>
        <v>#VALUE!</v>
      </c>
      <c r="Z21" s="46" t="e">
        <f t="shared" si="3"/>
        <v>#VALUE!</v>
      </c>
      <c r="AA21" s="46" t="e">
        <f t="shared" si="3"/>
        <v>#VALUE!</v>
      </c>
      <c r="AB21" s="46" t="e">
        <f t="shared" si="3"/>
        <v>#VALUE!</v>
      </c>
      <c r="AC21" s="46" t="e">
        <f t="shared" si="3"/>
        <v>#VALUE!</v>
      </c>
      <c r="AD21" s="46" t="e">
        <f t="shared" si="3"/>
        <v>#VALUE!</v>
      </c>
      <c r="AE21" s="46" t="e">
        <f>IF(AND(DAY(AE13)&gt;=22,DAY(AE13)&lt;=28,AE14="土"),1,0)</f>
        <v>#VALUE!</v>
      </c>
      <c r="AF21" s="46" t="e">
        <f t="shared" si="3"/>
        <v>#VALUE!</v>
      </c>
      <c r="AG21" s="46" t="e">
        <f t="shared" si="3"/>
        <v>#VALUE!</v>
      </c>
      <c r="AH21" s="47" t="s">
        <v>21</v>
      </c>
      <c r="AI21" s="48">
        <f>_xlfn.AGGREGATE(9,6,C21:AG21)</f>
        <v>0</v>
      </c>
      <c r="AJ21" s="30"/>
    </row>
    <row r="22" spans="2:36" hidden="1" x14ac:dyDescent="0.15">
      <c r="B22" s="15"/>
      <c r="C22" s="49" t="e">
        <f t="shared" ref="C22:AG22" si="4">IF(AND(DAY(C13)&gt;=22,DAY(C13)&lt;=28,C14="土",OR(C19="休",C19="雨")),1,0)</f>
        <v>#VALUE!</v>
      </c>
      <c r="D22" s="49" t="e">
        <f t="shared" si="4"/>
        <v>#VALUE!</v>
      </c>
      <c r="E22" s="49" t="e">
        <f t="shared" si="4"/>
        <v>#VALUE!</v>
      </c>
      <c r="F22" s="49" t="e">
        <f t="shared" si="4"/>
        <v>#VALUE!</v>
      </c>
      <c r="G22" s="49" t="e">
        <f t="shared" si="4"/>
        <v>#VALUE!</v>
      </c>
      <c r="H22" s="49" t="e">
        <f t="shared" si="4"/>
        <v>#VALUE!</v>
      </c>
      <c r="I22" s="49" t="e">
        <f t="shared" si="4"/>
        <v>#VALUE!</v>
      </c>
      <c r="J22" s="49" t="e">
        <f t="shared" si="4"/>
        <v>#VALUE!</v>
      </c>
      <c r="K22" s="49" t="e">
        <f t="shared" si="4"/>
        <v>#VALUE!</v>
      </c>
      <c r="L22" s="49" t="e">
        <f t="shared" si="4"/>
        <v>#VALUE!</v>
      </c>
      <c r="M22" s="49" t="e">
        <f t="shared" si="4"/>
        <v>#VALUE!</v>
      </c>
      <c r="N22" s="49" t="e">
        <f t="shared" si="4"/>
        <v>#VALUE!</v>
      </c>
      <c r="O22" s="49" t="e">
        <f t="shared" si="4"/>
        <v>#VALUE!</v>
      </c>
      <c r="P22" s="49" t="e">
        <f t="shared" si="4"/>
        <v>#VALUE!</v>
      </c>
      <c r="Q22" s="49" t="e">
        <f t="shared" si="4"/>
        <v>#VALUE!</v>
      </c>
      <c r="R22" s="49" t="e">
        <f t="shared" si="4"/>
        <v>#VALUE!</v>
      </c>
      <c r="S22" s="49" t="e">
        <f t="shared" si="4"/>
        <v>#VALUE!</v>
      </c>
      <c r="T22" s="49" t="e">
        <f t="shared" si="4"/>
        <v>#VALUE!</v>
      </c>
      <c r="U22" s="49" t="e">
        <f t="shared" si="4"/>
        <v>#VALUE!</v>
      </c>
      <c r="V22" s="49" t="e">
        <f t="shared" si="4"/>
        <v>#VALUE!</v>
      </c>
      <c r="W22" s="49" t="e">
        <f t="shared" si="4"/>
        <v>#VALUE!</v>
      </c>
      <c r="X22" s="49" t="e">
        <f t="shared" si="4"/>
        <v>#VALUE!</v>
      </c>
      <c r="Y22" s="49" t="e">
        <f t="shared" si="4"/>
        <v>#VALUE!</v>
      </c>
      <c r="Z22" s="49" t="e">
        <f t="shared" si="4"/>
        <v>#VALUE!</v>
      </c>
      <c r="AA22" s="49" t="e">
        <f t="shared" si="4"/>
        <v>#VALUE!</v>
      </c>
      <c r="AB22" s="49" t="e">
        <f t="shared" si="4"/>
        <v>#VALUE!</v>
      </c>
      <c r="AC22" s="49" t="e">
        <f t="shared" si="4"/>
        <v>#VALUE!</v>
      </c>
      <c r="AD22" s="49" t="e">
        <f t="shared" si="4"/>
        <v>#VALUE!</v>
      </c>
      <c r="AE22" s="49" t="e">
        <f t="shared" si="4"/>
        <v>#VALUE!</v>
      </c>
      <c r="AF22" s="49" t="e">
        <f t="shared" si="4"/>
        <v>#VALUE!</v>
      </c>
      <c r="AG22" s="49" t="e">
        <f t="shared" si="4"/>
        <v>#VALUE!</v>
      </c>
      <c r="AH22" s="50" t="s">
        <v>22</v>
      </c>
      <c r="AI22" s="48">
        <f>_xlfn.AGGREGATE(9,6,C22:AG22)</f>
        <v>0</v>
      </c>
      <c r="AJ22" s="30"/>
    </row>
    <row r="23" spans="2:36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2:36" ht="13.5" hidden="1" customHeight="1" x14ac:dyDescent="0.15">
      <c r="C24" s="2" t="e">
        <f>YEAR(C27)</f>
        <v>#VALUE!</v>
      </c>
      <c r="D24" s="2" t="e">
        <f>MONTH(C27)</f>
        <v>#VALUE!</v>
      </c>
    </row>
    <row r="25" spans="2:36" x14ac:dyDescent="0.15">
      <c r="B25" s="6" t="s">
        <v>14</v>
      </c>
      <c r="C25" s="117" t="e">
        <f>C27</f>
        <v>#VALUE!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2"/>
    </row>
    <row r="26" spans="2:36" hidden="1" x14ac:dyDescent="0.15">
      <c r="B26" s="36"/>
      <c r="C26" s="22" t="e">
        <f>DATE($C24,$D24,1)</f>
        <v>#VALUE!</v>
      </c>
      <c r="D26" s="22" t="e">
        <f>C26+1</f>
        <v>#VALUE!</v>
      </c>
      <c r="E26" s="22" t="e">
        <f t="shared" ref="E26:AG26" si="5">D26+1</f>
        <v>#VALUE!</v>
      </c>
      <c r="F26" s="22" t="e">
        <f t="shared" si="5"/>
        <v>#VALUE!</v>
      </c>
      <c r="G26" s="22" t="e">
        <f t="shared" si="5"/>
        <v>#VALUE!</v>
      </c>
      <c r="H26" s="22" t="e">
        <f t="shared" si="5"/>
        <v>#VALUE!</v>
      </c>
      <c r="I26" s="22" t="e">
        <f t="shared" si="5"/>
        <v>#VALUE!</v>
      </c>
      <c r="J26" s="22" t="e">
        <f t="shared" si="5"/>
        <v>#VALUE!</v>
      </c>
      <c r="K26" s="22" t="e">
        <f t="shared" si="5"/>
        <v>#VALUE!</v>
      </c>
      <c r="L26" s="22" t="e">
        <f t="shared" si="5"/>
        <v>#VALUE!</v>
      </c>
      <c r="M26" s="22" t="e">
        <f t="shared" si="5"/>
        <v>#VALUE!</v>
      </c>
      <c r="N26" s="22" t="e">
        <f t="shared" si="5"/>
        <v>#VALUE!</v>
      </c>
      <c r="O26" s="22" t="e">
        <f t="shared" si="5"/>
        <v>#VALUE!</v>
      </c>
      <c r="P26" s="22" t="e">
        <f t="shared" si="5"/>
        <v>#VALUE!</v>
      </c>
      <c r="Q26" s="22" t="e">
        <f t="shared" si="5"/>
        <v>#VALUE!</v>
      </c>
      <c r="R26" s="22" t="e">
        <f t="shared" si="5"/>
        <v>#VALUE!</v>
      </c>
      <c r="S26" s="22" t="e">
        <f t="shared" si="5"/>
        <v>#VALUE!</v>
      </c>
      <c r="T26" s="22" t="e">
        <f t="shared" si="5"/>
        <v>#VALUE!</v>
      </c>
      <c r="U26" s="22" t="e">
        <f t="shared" si="5"/>
        <v>#VALUE!</v>
      </c>
      <c r="V26" s="22" t="e">
        <f t="shared" si="5"/>
        <v>#VALUE!</v>
      </c>
      <c r="W26" s="22" t="e">
        <f t="shared" si="5"/>
        <v>#VALUE!</v>
      </c>
      <c r="X26" s="22" t="e">
        <f t="shared" si="5"/>
        <v>#VALUE!</v>
      </c>
      <c r="Y26" s="22" t="e">
        <f t="shared" si="5"/>
        <v>#VALUE!</v>
      </c>
      <c r="Z26" s="22" t="e">
        <f t="shared" si="5"/>
        <v>#VALUE!</v>
      </c>
      <c r="AA26" s="22" t="e">
        <f t="shared" si="5"/>
        <v>#VALUE!</v>
      </c>
      <c r="AB26" s="22" t="e">
        <f t="shared" si="5"/>
        <v>#VALUE!</v>
      </c>
      <c r="AC26" s="22" t="e">
        <f t="shared" si="5"/>
        <v>#VALUE!</v>
      </c>
      <c r="AD26" s="22" t="e">
        <f t="shared" si="5"/>
        <v>#VALUE!</v>
      </c>
      <c r="AE26" s="22" t="e">
        <f t="shared" si="5"/>
        <v>#VALUE!</v>
      </c>
      <c r="AF26" s="22" t="e">
        <f t="shared" si="5"/>
        <v>#VALUE!</v>
      </c>
      <c r="AG26" s="22" t="e">
        <f t="shared" si="5"/>
        <v>#VALUE!</v>
      </c>
      <c r="AH26" s="37"/>
      <c r="AI26" s="38"/>
    </row>
    <row r="27" spans="2:36" x14ac:dyDescent="0.15">
      <c r="B27" s="20" t="s">
        <v>15</v>
      </c>
      <c r="C27" s="39" t="e">
        <f>IF(EDATE(C12,1)&gt;$G$5,"",EDATE(C12,1))</f>
        <v>#VALUE!</v>
      </c>
      <c r="D27" s="22" t="e">
        <f>IF(D26&gt;$G$5,"",IF(C27=EOMONTH(DATE($C24,$D24,1),0),"",IF(C27="","",C27+1)))</f>
        <v>#VALUE!</v>
      </c>
      <c r="E27" s="22" t="e">
        <f t="shared" ref="E27:AG27" si="6">IF(E26&gt;$G$5,"",IF(D27=EOMONTH(DATE($C24,$D24,1),0),"",IF(D27="","",D27+1)))</f>
        <v>#VALUE!</v>
      </c>
      <c r="F27" s="22" t="e">
        <f t="shared" si="6"/>
        <v>#VALUE!</v>
      </c>
      <c r="G27" s="22" t="e">
        <f t="shared" si="6"/>
        <v>#VALUE!</v>
      </c>
      <c r="H27" s="22" t="e">
        <f t="shared" si="6"/>
        <v>#VALUE!</v>
      </c>
      <c r="I27" s="22" t="e">
        <f t="shared" si="6"/>
        <v>#VALUE!</v>
      </c>
      <c r="J27" s="22" t="e">
        <f t="shared" si="6"/>
        <v>#VALUE!</v>
      </c>
      <c r="K27" s="22" t="e">
        <f t="shared" si="6"/>
        <v>#VALUE!</v>
      </c>
      <c r="L27" s="22" t="e">
        <f t="shared" si="6"/>
        <v>#VALUE!</v>
      </c>
      <c r="M27" s="22" t="e">
        <f t="shared" si="6"/>
        <v>#VALUE!</v>
      </c>
      <c r="N27" s="22" t="e">
        <f t="shared" si="6"/>
        <v>#VALUE!</v>
      </c>
      <c r="O27" s="22" t="e">
        <f t="shared" si="6"/>
        <v>#VALUE!</v>
      </c>
      <c r="P27" s="22" t="e">
        <f t="shared" si="6"/>
        <v>#VALUE!</v>
      </c>
      <c r="Q27" s="22" t="e">
        <f t="shared" si="6"/>
        <v>#VALUE!</v>
      </c>
      <c r="R27" s="22" t="e">
        <f t="shared" si="6"/>
        <v>#VALUE!</v>
      </c>
      <c r="S27" s="22" t="e">
        <f t="shared" si="6"/>
        <v>#VALUE!</v>
      </c>
      <c r="T27" s="22" t="e">
        <f t="shared" si="6"/>
        <v>#VALUE!</v>
      </c>
      <c r="U27" s="22" t="e">
        <f t="shared" si="6"/>
        <v>#VALUE!</v>
      </c>
      <c r="V27" s="22" t="e">
        <f t="shared" si="6"/>
        <v>#VALUE!</v>
      </c>
      <c r="W27" s="22" t="e">
        <f t="shared" si="6"/>
        <v>#VALUE!</v>
      </c>
      <c r="X27" s="22" t="e">
        <f t="shared" si="6"/>
        <v>#VALUE!</v>
      </c>
      <c r="Y27" s="22" t="e">
        <f t="shared" si="6"/>
        <v>#VALUE!</v>
      </c>
      <c r="Z27" s="22" t="e">
        <f t="shared" si="6"/>
        <v>#VALUE!</v>
      </c>
      <c r="AA27" s="22" t="e">
        <f>IF(AA26&gt;$G$5,"",IF(Z27=EOMONTH(DATE($C24,$D24,1),0),"",IF(Z27="","",Z27+1)))</f>
        <v>#VALUE!</v>
      </c>
      <c r="AB27" s="22" t="e">
        <f t="shared" si="6"/>
        <v>#VALUE!</v>
      </c>
      <c r="AC27" s="22" t="e">
        <f t="shared" si="6"/>
        <v>#VALUE!</v>
      </c>
      <c r="AD27" s="22" t="e">
        <f t="shared" si="6"/>
        <v>#VALUE!</v>
      </c>
      <c r="AE27" s="22" t="e">
        <f t="shared" si="6"/>
        <v>#VALUE!</v>
      </c>
      <c r="AF27" s="22" t="e">
        <f t="shared" si="6"/>
        <v>#VALUE!</v>
      </c>
      <c r="AG27" s="22" t="e">
        <f t="shared" si="6"/>
        <v>#VALUE!</v>
      </c>
      <c r="AH27" s="23" t="s">
        <v>16</v>
      </c>
      <c r="AI27" s="24">
        <f>+COUNTIFS(C28:AG28,"土",C29:AG29,"")+COUNTIFS(C28:AG28,"日",C29:AG29,"")</f>
        <v>0</v>
      </c>
    </row>
    <row r="28" spans="2:36" s="26" customFormat="1" x14ac:dyDescent="0.15">
      <c r="B28" s="40" t="s">
        <v>5</v>
      </c>
      <c r="C28" s="51" t="str">
        <f>IFERROR(TEXT(WEEKDAY(+C27),"aaa"),"")</f>
        <v/>
      </c>
      <c r="D28" s="51" t="str">
        <f t="shared" ref="D28:AG28" si="7">IFERROR(TEXT(WEEKDAY(+D27),"aaa"),"")</f>
        <v/>
      </c>
      <c r="E28" s="51" t="str">
        <f t="shared" si="7"/>
        <v/>
      </c>
      <c r="F28" s="51" t="str">
        <f t="shared" si="7"/>
        <v/>
      </c>
      <c r="G28" s="51" t="str">
        <f t="shared" si="7"/>
        <v/>
      </c>
      <c r="H28" s="51" t="str">
        <f t="shared" si="7"/>
        <v/>
      </c>
      <c r="I28" s="51" t="str">
        <f t="shared" si="7"/>
        <v/>
      </c>
      <c r="J28" s="51" t="str">
        <f t="shared" si="7"/>
        <v/>
      </c>
      <c r="K28" s="51" t="str">
        <f t="shared" si="7"/>
        <v/>
      </c>
      <c r="L28" s="51" t="str">
        <f t="shared" si="7"/>
        <v/>
      </c>
      <c r="M28" s="51" t="str">
        <f t="shared" si="7"/>
        <v/>
      </c>
      <c r="N28" s="51" t="str">
        <f t="shared" si="7"/>
        <v/>
      </c>
      <c r="O28" s="51" t="str">
        <f t="shared" si="7"/>
        <v/>
      </c>
      <c r="P28" s="51" t="str">
        <f t="shared" si="7"/>
        <v/>
      </c>
      <c r="Q28" s="51" t="str">
        <f t="shared" si="7"/>
        <v/>
      </c>
      <c r="R28" s="51" t="str">
        <f t="shared" si="7"/>
        <v/>
      </c>
      <c r="S28" s="51" t="str">
        <f t="shared" si="7"/>
        <v/>
      </c>
      <c r="T28" s="51" t="str">
        <f t="shared" si="7"/>
        <v/>
      </c>
      <c r="U28" s="51" t="str">
        <f t="shared" si="7"/>
        <v/>
      </c>
      <c r="V28" s="51" t="str">
        <f t="shared" si="7"/>
        <v/>
      </c>
      <c r="W28" s="51" t="str">
        <f t="shared" si="7"/>
        <v/>
      </c>
      <c r="X28" s="51" t="str">
        <f t="shared" si="7"/>
        <v/>
      </c>
      <c r="Y28" s="51" t="str">
        <f t="shared" si="7"/>
        <v/>
      </c>
      <c r="Z28" s="51" t="str">
        <f t="shared" si="7"/>
        <v/>
      </c>
      <c r="AA28" s="51" t="str">
        <f>IFERROR(TEXT(WEEKDAY(+AA27),"aaa"),"")</f>
        <v/>
      </c>
      <c r="AB28" s="51" t="str">
        <f t="shared" si="7"/>
        <v/>
      </c>
      <c r="AC28" s="51" t="str">
        <f t="shared" si="7"/>
        <v/>
      </c>
      <c r="AD28" s="51" t="str">
        <f t="shared" si="7"/>
        <v/>
      </c>
      <c r="AE28" s="51" t="str">
        <f t="shared" si="7"/>
        <v/>
      </c>
      <c r="AF28" s="51" t="str">
        <f t="shared" si="7"/>
        <v/>
      </c>
      <c r="AG28" s="51" t="str">
        <f t="shared" si="7"/>
        <v/>
      </c>
      <c r="AH28" s="23" t="s">
        <v>20</v>
      </c>
      <c r="AI28" s="24">
        <f>+COUNTIF(C29:AG29,"夏休")+COUNTIF(C29:AG29,"冬休")+COUNTIF(C29:AG29,"中止")+COUNTIF(C29:AG29,"工場")+COUNTIF(C29:AG29,"他")</f>
        <v>0</v>
      </c>
    </row>
    <row r="29" spans="2:36" s="26" customFormat="1" ht="13.5" customHeight="1" x14ac:dyDescent="0.15">
      <c r="B29" s="83" t="s">
        <v>19</v>
      </c>
      <c r="C29" s="85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105"/>
      <c r="AH29" s="27" t="s">
        <v>2</v>
      </c>
      <c r="AI29" s="28">
        <f>COUNT(C27:AG27)-AI28</f>
        <v>0</v>
      </c>
    </row>
    <row r="30" spans="2:36" s="26" customFormat="1" ht="13.5" customHeight="1" x14ac:dyDescent="0.15">
      <c r="B30" s="84"/>
      <c r="C30" s="85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105"/>
      <c r="AH30" s="27" t="s">
        <v>6</v>
      </c>
      <c r="AI30" s="29">
        <f>+COUNTIF(C31:AG32,"休")</f>
        <v>0</v>
      </c>
      <c r="AJ30" s="30" t="e">
        <f>IF(AI31&gt;0.285,"",IF(AI30&lt;AI27,"←計画日数が足りません",""))</f>
        <v>#DIV/0!</v>
      </c>
    </row>
    <row r="31" spans="2:36" s="26" customFormat="1" ht="13.5" customHeight="1" x14ac:dyDescent="0.15">
      <c r="B31" s="106" t="s">
        <v>0</v>
      </c>
      <c r="C31" s="120"/>
      <c r="D31" s="122"/>
      <c r="E31" s="118"/>
      <c r="F31" s="118"/>
      <c r="G31" s="122"/>
      <c r="H31" s="104"/>
      <c r="I31" s="104"/>
      <c r="J31" s="104"/>
      <c r="K31" s="104"/>
      <c r="L31" s="118"/>
      <c r="M31" s="118"/>
      <c r="N31" s="122"/>
      <c r="O31" s="104"/>
      <c r="P31" s="104"/>
      <c r="Q31" s="104"/>
      <c r="R31" s="104"/>
      <c r="S31" s="118"/>
      <c r="T31" s="122"/>
      <c r="U31" s="122"/>
      <c r="V31" s="104"/>
      <c r="W31" s="104"/>
      <c r="X31" s="104"/>
      <c r="Y31" s="104"/>
      <c r="Z31" s="108"/>
      <c r="AA31" s="108"/>
      <c r="AB31" s="104"/>
      <c r="AC31" s="104"/>
      <c r="AD31" s="104"/>
      <c r="AE31" s="104"/>
      <c r="AF31" s="104"/>
      <c r="AG31" s="110"/>
      <c r="AH31" s="27" t="s">
        <v>8</v>
      </c>
      <c r="AI31" s="31" t="e">
        <f>+AI30/AI29</f>
        <v>#DIV/0!</v>
      </c>
    </row>
    <row r="32" spans="2:36" s="26" customFormat="1" x14ac:dyDescent="0.15">
      <c r="B32" s="106"/>
      <c r="C32" s="121"/>
      <c r="D32" s="123"/>
      <c r="E32" s="119"/>
      <c r="F32" s="119"/>
      <c r="G32" s="123"/>
      <c r="H32" s="104"/>
      <c r="I32" s="104"/>
      <c r="J32" s="104"/>
      <c r="K32" s="104"/>
      <c r="L32" s="119"/>
      <c r="M32" s="119"/>
      <c r="N32" s="123"/>
      <c r="O32" s="104"/>
      <c r="P32" s="104"/>
      <c r="Q32" s="104"/>
      <c r="R32" s="104"/>
      <c r="S32" s="119"/>
      <c r="T32" s="123"/>
      <c r="U32" s="123"/>
      <c r="V32" s="104"/>
      <c r="W32" s="104"/>
      <c r="X32" s="104"/>
      <c r="Y32" s="104"/>
      <c r="Z32" s="108"/>
      <c r="AA32" s="108"/>
      <c r="AB32" s="104"/>
      <c r="AC32" s="104"/>
      <c r="AD32" s="104"/>
      <c r="AE32" s="104"/>
      <c r="AF32" s="104"/>
      <c r="AG32" s="110"/>
      <c r="AH32" s="27" t="s">
        <v>9</v>
      </c>
      <c r="AI32" s="29">
        <f>+COUNTA(C33:AG34)</f>
        <v>0</v>
      </c>
    </row>
    <row r="33" spans="2:36" s="26" customFormat="1" x14ac:dyDescent="0.15">
      <c r="B33" s="111" t="s">
        <v>7</v>
      </c>
      <c r="C33" s="125"/>
      <c r="D33" s="118"/>
      <c r="E33" s="118"/>
      <c r="F33" s="118"/>
      <c r="G33" s="118"/>
      <c r="H33" s="108"/>
      <c r="I33" s="108"/>
      <c r="J33" s="108"/>
      <c r="K33" s="108"/>
      <c r="L33" s="118"/>
      <c r="M33" s="118"/>
      <c r="N33" s="118"/>
      <c r="O33" s="108"/>
      <c r="P33" s="108"/>
      <c r="Q33" s="108"/>
      <c r="R33" s="108"/>
      <c r="S33" s="118"/>
      <c r="T33" s="118"/>
      <c r="U33" s="118"/>
      <c r="V33" s="108"/>
      <c r="W33" s="108"/>
      <c r="X33" s="108"/>
      <c r="Y33" s="108"/>
      <c r="Z33" s="119"/>
      <c r="AA33" s="119"/>
      <c r="AB33" s="108"/>
      <c r="AC33" s="108"/>
      <c r="AD33" s="108"/>
      <c r="AE33" s="108"/>
      <c r="AF33" s="108"/>
      <c r="AG33" s="115"/>
      <c r="AH33" s="32" t="s">
        <v>4</v>
      </c>
      <c r="AI33" s="33" t="e">
        <f>+AI32/AI29</f>
        <v>#DIV/0!</v>
      </c>
    </row>
    <row r="34" spans="2:36" s="26" customFormat="1" x14ac:dyDescent="0.15">
      <c r="B34" s="112"/>
      <c r="C34" s="126"/>
      <c r="D34" s="124"/>
      <c r="E34" s="124"/>
      <c r="F34" s="124"/>
      <c r="G34" s="124"/>
      <c r="H34" s="109"/>
      <c r="I34" s="109"/>
      <c r="J34" s="109"/>
      <c r="K34" s="109"/>
      <c r="L34" s="124"/>
      <c r="M34" s="124"/>
      <c r="N34" s="124"/>
      <c r="O34" s="109"/>
      <c r="P34" s="109"/>
      <c r="Q34" s="109"/>
      <c r="R34" s="109"/>
      <c r="S34" s="124"/>
      <c r="T34" s="124"/>
      <c r="U34" s="124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16"/>
      <c r="AH34" s="34" t="s">
        <v>13</v>
      </c>
      <c r="AI34" s="35" t="str">
        <f>IF(7&gt;AI29,"対象外",IF(AI32&gt;=AI27,"OK","NG"))</f>
        <v>対象外</v>
      </c>
      <c r="AJ34" s="30" t="str">
        <f>IF(AI34="対象外","←７日間に満たない期間は達成判定の対象外",IF(AI34="NG","←月単位未達成","←月単位達成"))</f>
        <v>←７日間に満たない期間は達成判定の対象外</v>
      </c>
    </row>
    <row r="35" spans="2:36" hidden="1" x14ac:dyDescent="0.15">
      <c r="B35" s="15"/>
      <c r="C35" s="46" t="e">
        <f t="shared" ref="C35:AG35" si="8">IF(AND(DAY(C27)&gt;=22,DAY(C27)&lt;=28,C28="土"),1,0)</f>
        <v>#VALUE!</v>
      </c>
      <c r="D35" s="46" t="e">
        <f t="shared" si="8"/>
        <v>#VALUE!</v>
      </c>
      <c r="E35" s="46" t="e">
        <f t="shared" si="8"/>
        <v>#VALUE!</v>
      </c>
      <c r="F35" s="46" t="e">
        <f t="shared" si="8"/>
        <v>#VALUE!</v>
      </c>
      <c r="G35" s="46" t="e">
        <f t="shared" si="8"/>
        <v>#VALUE!</v>
      </c>
      <c r="H35" s="46" t="e">
        <f t="shared" si="8"/>
        <v>#VALUE!</v>
      </c>
      <c r="I35" s="46" t="e">
        <f t="shared" si="8"/>
        <v>#VALUE!</v>
      </c>
      <c r="J35" s="46" t="e">
        <f t="shared" si="8"/>
        <v>#VALUE!</v>
      </c>
      <c r="K35" s="46" t="e">
        <f t="shared" si="8"/>
        <v>#VALUE!</v>
      </c>
      <c r="L35" s="46" t="e">
        <f t="shared" si="8"/>
        <v>#VALUE!</v>
      </c>
      <c r="M35" s="46" t="e">
        <f t="shared" si="8"/>
        <v>#VALUE!</v>
      </c>
      <c r="N35" s="46" t="e">
        <f t="shared" si="8"/>
        <v>#VALUE!</v>
      </c>
      <c r="O35" s="46" t="e">
        <f t="shared" si="8"/>
        <v>#VALUE!</v>
      </c>
      <c r="P35" s="46" t="e">
        <f t="shared" si="8"/>
        <v>#VALUE!</v>
      </c>
      <c r="Q35" s="46" t="e">
        <f t="shared" si="8"/>
        <v>#VALUE!</v>
      </c>
      <c r="R35" s="46" t="e">
        <f t="shared" si="8"/>
        <v>#VALUE!</v>
      </c>
      <c r="S35" s="46" t="e">
        <f t="shared" si="8"/>
        <v>#VALUE!</v>
      </c>
      <c r="T35" s="46" t="e">
        <f t="shared" si="8"/>
        <v>#VALUE!</v>
      </c>
      <c r="U35" s="46" t="e">
        <f t="shared" si="8"/>
        <v>#VALUE!</v>
      </c>
      <c r="V35" s="46" t="e">
        <f t="shared" si="8"/>
        <v>#VALUE!</v>
      </c>
      <c r="W35" s="46" t="e">
        <f t="shared" si="8"/>
        <v>#VALUE!</v>
      </c>
      <c r="X35" s="46" t="e">
        <f t="shared" si="8"/>
        <v>#VALUE!</v>
      </c>
      <c r="Y35" s="46" t="e">
        <f t="shared" si="8"/>
        <v>#VALUE!</v>
      </c>
      <c r="Z35" s="46" t="e">
        <f t="shared" si="8"/>
        <v>#VALUE!</v>
      </c>
      <c r="AA35" s="46" t="e">
        <f t="shared" si="8"/>
        <v>#VALUE!</v>
      </c>
      <c r="AB35" s="46" t="e">
        <f t="shared" si="8"/>
        <v>#VALUE!</v>
      </c>
      <c r="AC35" s="46" t="e">
        <f t="shared" si="8"/>
        <v>#VALUE!</v>
      </c>
      <c r="AD35" s="46" t="e">
        <f t="shared" si="8"/>
        <v>#VALUE!</v>
      </c>
      <c r="AE35" s="46" t="e">
        <f t="shared" si="8"/>
        <v>#VALUE!</v>
      </c>
      <c r="AF35" s="46" t="e">
        <f t="shared" si="8"/>
        <v>#VALUE!</v>
      </c>
      <c r="AG35" s="46" t="e">
        <f t="shared" si="8"/>
        <v>#VALUE!</v>
      </c>
      <c r="AH35" s="47" t="s">
        <v>21</v>
      </c>
      <c r="AI35" s="48">
        <f>_xlfn.AGGREGATE(9,6,C35:AG35)</f>
        <v>0</v>
      </c>
      <c r="AJ35" s="30"/>
    </row>
    <row r="36" spans="2:36" hidden="1" x14ac:dyDescent="0.15">
      <c r="B36" s="15"/>
      <c r="C36" s="49" t="e">
        <f t="shared" ref="C36:AB36" si="9">IF(AND(DAY(C27)&gt;=22,DAY(C27)&lt;=28,C28="土",OR(C33="休",C33="雨")),1,0)</f>
        <v>#VALUE!</v>
      </c>
      <c r="D36" s="49" t="e">
        <f t="shared" si="9"/>
        <v>#VALUE!</v>
      </c>
      <c r="E36" s="49" t="e">
        <f t="shared" si="9"/>
        <v>#VALUE!</v>
      </c>
      <c r="F36" s="49" t="e">
        <f t="shared" si="9"/>
        <v>#VALUE!</v>
      </c>
      <c r="G36" s="49" t="e">
        <f t="shared" si="9"/>
        <v>#VALUE!</v>
      </c>
      <c r="H36" s="49" t="e">
        <f t="shared" si="9"/>
        <v>#VALUE!</v>
      </c>
      <c r="I36" s="49" t="e">
        <f t="shared" si="9"/>
        <v>#VALUE!</v>
      </c>
      <c r="J36" s="49" t="e">
        <f t="shared" si="9"/>
        <v>#VALUE!</v>
      </c>
      <c r="K36" s="49" t="e">
        <f t="shared" si="9"/>
        <v>#VALUE!</v>
      </c>
      <c r="L36" s="49" t="e">
        <f t="shared" si="9"/>
        <v>#VALUE!</v>
      </c>
      <c r="M36" s="49" t="e">
        <f t="shared" si="9"/>
        <v>#VALUE!</v>
      </c>
      <c r="N36" s="49" t="e">
        <f t="shared" si="9"/>
        <v>#VALUE!</v>
      </c>
      <c r="O36" s="49" t="e">
        <f t="shared" si="9"/>
        <v>#VALUE!</v>
      </c>
      <c r="P36" s="49" t="e">
        <f t="shared" si="9"/>
        <v>#VALUE!</v>
      </c>
      <c r="Q36" s="49" t="e">
        <f t="shared" si="9"/>
        <v>#VALUE!</v>
      </c>
      <c r="R36" s="49" t="e">
        <f t="shared" si="9"/>
        <v>#VALUE!</v>
      </c>
      <c r="S36" s="49" t="e">
        <f t="shared" si="9"/>
        <v>#VALUE!</v>
      </c>
      <c r="T36" s="49" t="e">
        <f t="shared" si="9"/>
        <v>#VALUE!</v>
      </c>
      <c r="U36" s="49" t="e">
        <f t="shared" si="9"/>
        <v>#VALUE!</v>
      </c>
      <c r="V36" s="49" t="e">
        <f t="shared" si="9"/>
        <v>#VALUE!</v>
      </c>
      <c r="W36" s="49" t="e">
        <f t="shared" si="9"/>
        <v>#VALUE!</v>
      </c>
      <c r="X36" s="49" t="e">
        <f t="shared" si="9"/>
        <v>#VALUE!</v>
      </c>
      <c r="Y36" s="49" t="e">
        <f t="shared" si="9"/>
        <v>#VALUE!</v>
      </c>
      <c r="Z36" s="49" t="e">
        <f t="shared" si="9"/>
        <v>#VALUE!</v>
      </c>
      <c r="AA36" s="49" t="e">
        <f t="shared" si="9"/>
        <v>#VALUE!</v>
      </c>
      <c r="AB36" s="49" t="e">
        <f t="shared" si="9"/>
        <v>#VALUE!</v>
      </c>
      <c r="AC36" s="49" t="e">
        <f t="shared" ref="AC36:AG36" si="10">IF(AND(DAY(AC27)&gt;=22,DAY(AC27)&lt;=28,AC28="土",OR(AC33="休",AC33="雨")),1,0)</f>
        <v>#VALUE!</v>
      </c>
      <c r="AD36" s="49" t="e">
        <f t="shared" si="10"/>
        <v>#VALUE!</v>
      </c>
      <c r="AE36" s="49" t="e">
        <f t="shared" si="10"/>
        <v>#VALUE!</v>
      </c>
      <c r="AF36" s="49" t="e">
        <f t="shared" si="10"/>
        <v>#VALUE!</v>
      </c>
      <c r="AG36" s="49" t="e">
        <f t="shared" si="10"/>
        <v>#VALUE!</v>
      </c>
      <c r="AH36" s="50" t="s">
        <v>22</v>
      </c>
      <c r="AI36" s="48">
        <f>_xlfn.AGGREGATE(9,6,C36:AG36)</f>
        <v>0</v>
      </c>
      <c r="AJ36" s="30"/>
    </row>
    <row r="37" spans="2:36" x14ac:dyDescent="0.15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</row>
    <row r="38" spans="2:36" hidden="1" x14ac:dyDescent="0.15">
      <c r="C38" s="2" t="e">
        <f>YEAR(C41)</f>
        <v>#VALUE!</v>
      </c>
      <c r="D38" s="2" t="e">
        <f>MONTH(C41)</f>
        <v>#VALUE!</v>
      </c>
    </row>
    <row r="39" spans="2:36" x14ac:dyDescent="0.15">
      <c r="B39" s="6" t="s">
        <v>14</v>
      </c>
      <c r="C39" s="117" t="e">
        <f>C41</f>
        <v>#VALUE!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2"/>
    </row>
    <row r="40" spans="2:36" hidden="1" x14ac:dyDescent="0.15">
      <c r="B40" s="36"/>
      <c r="C40" s="22" t="e">
        <f>DATE($C38,$D38,1)</f>
        <v>#VALUE!</v>
      </c>
      <c r="D40" s="22" t="e">
        <f t="shared" ref="D40:AG40" si="11">C40+1</f>
        <v>#VALUE!</v>
      </c>
      <c r="E40" s="22" t="e">
        <f t="shared" si="11"/>
        <v>#VALUE!</v>
      </c>
      <c r="F40" s="22" t="e">
        <f t="shared" si="11"/>
        <v>#VALUE!</v>
      </c>
      <c r="G40" s="22" t="e">
        <f t="shared" si="11"/>
        <v>#VALUE!</v>
      </c>
      <c r="H40" s="22" t="e">
        <f t="shared" si="11"/>
        <v>#VALUE!</v>
      </c>
      <c r="I40" s="22" t="e">
        <f t="shared" si="11"/>
        <v>#VALUE!</v>
      </c>
      <c r="J40" s="22" t="e">
        <f t="shared" si="11"/>
        <v>#VALUE!</v>
      </c>
      <c r="K40" s="22" t="e">
        <f t="shared" si="11"/>
        <v>#VALUE!</v>
      </c>
      <c r="L40" s="22" t="e">
        <f t="shared" si="11"/>
        <v>#VALUE!</v>
      </c>
      <c r="M40" s="22" t="e">
        <f t="shared" si="11"/>
        <v>#VALUE!</v>
      </c>
      <c r="N40" s="22" t="e">
        <f t="shared" si="11"/>
        <v>#VALUE!</v>
      </c>
      <c r="O40" s="22" t="e">
        <f t="shared" si="11"/>
        <v>#VALUE!</v>
      </c>
      <c r="P40" s="22" t="e">
        <f t="shared" si="11"/>
        <v>#VALUE!</v>
      </c>
      <c r="Q40" s="22" t="e">
        <f t="shared" si="11"/>
        <v>#VALUE!</v>
      </c>
      <c r="R40" s="22" t="e">
        <f t="shared" si="11"/>
        <v>#VALUE!</v>
      </c>
      <c r="S40" s="22" t="e">
        <f t="shared" si="11"/>
        <v>#VALUE!</v>
      </c>
      <c r="T40" s="22" t="e">
        <f t="shared" si="11"/>
        <v>#VALUE!</v>
      </c>
      <c r="U40" s="22" t="e">
        <f t="shared" si="11"/>
        <v>#VALUE!</v>
      </c>
      <c r="V40" s="22" t="e">
        <f t="shared" si="11"/>
        <v>#VALUE!</v>
      </c>
      <c r="W40" s="22" t="e">
        <f t="shared" si="11"/>
        <v>#VALUE!</v>
      </c>
      <c r="X40" s="22" t="e">
        <f t="shared" si="11"/>
        <v>#VALUE!</v>
      </c>
      <c r="Y40" s="22" t="e">
        <f t="shared" si="11"/>
        <v>#VALUE!</v>
      </c>
      <c r="Z40" s="22" t="e">
        <f t="shared" si="11"/>
        <v>#VALUE!</v>
      </c>
      <c r="AA40" s="22" t="e">
        <f t="shared" si="11"/>
        <v>#VALUE!</v>
      </c>
      <c r="AB40" s="22" t="e">
        <f t="shared" si="11"/>
        <v>#VALUE!</v>
      </c>
      <c r="AC40" s="22" t="e">
        <f t="shared" si="11"/>
        <v>#VALUE!</v>
      </c>
      <c r="AD40" s="22" t="e">
        <f t="shared" si="11"/>
        <v>#VALUE!</v>
      </c>
      <c r="AE40" s="22" t="e">
        <f t="shared" si="11"/>
        <v>#VALUE!</v>
      </c>
      <c r="AF40" s="22" t="e">
        <f t="shared" si="11"/>
        <v>#VALUE!</v>
      </c>
      <c r="AG40" s="22" t="e">
        <f t="shared" si="11"/>
        <v>#VALUE!</v>
      </c>
      <c r="AH40" s="37"/>
      <c r="AI40" s="38"/>
    </row>
    <row r="41" spans="2:36" x14ac:dyDescent="0.15">
      <c r="B41" s="20" t="s">
        <v>15</v>
      </c>
      <c r="C41" s="39" t="e">
        <f>IF(EDATE(C26,1)&gt;$G$5,"",EDATE(C26,1))</f>
        <v>#VALUE!</v>
      </c>
      <c r="D41" s="22" t="e">
        <f t="shared" ref="D41:AG41" si="12">IF(D40&gt;$G$5,"",IF(C41=EOMONTH(DATE($C38,$D38,1),0),"",IF(C41="","",C41+1)))</f>
        <v>#VALUE!</v>
      </c>
      <c r="E41" s="22" t="e">
        <f t="shared" si="12"/>
        <v>#VALUE!</v>
      </c>
      <c r="F41" s="22" t="e">
        <f t="shared" si="12"/>
        <v>#VALUE!</v>
      </c>
      <c r="G41" s="22" t="e">
        <f t="shared" si="12"/>
        <v>#VALUE!</v>
      </c>
      <c r="H41" s="22" t="e">
        <f t="shared" si="12"/>
        <v>#VALUE!</v>
      </c>
      <c r="I41" s="22" t="e">
        <f t="shared" si="12"/>
        <v>#VALUE!</v>
      </c>
      <c r="J41" s="22" t="e">
        <f t="shared" si="12"/>
        <v>#VALUE!</v>
      </c>
      <c r="K41" s="22" t="e">
        <f t="shared" si="12"/>
        <v>#VALUE!</v>
      </c>
      <c r="L41" s="22" t="e">
        <f t="shared" si="12"/>
        <v>#VALUE!</v>
      </c>
      <c r="M41" s="22" t="e">
        <f t="shared" si="12"/>
        <v>#VALUE!</v>
      </c>
      <c r="N41" s="22" t="e">
        <f t="shared" si="12"/>
        <v>#VALUE!</v>
      </c>
      <c r="O41" s="22" t="e">
        <f t="shared" si="12"/>
        <v>#VALUE!</v>
      </c>
      <c r="P41" s="22" t="e">
        <f t="shared" si="12"/>
        <v>#VALUE!</v>
      </c>
      <c r="Q41" s="22" t="e">
        <f t="shared" si="12"/>
        <v>#VALUE!</v>
      </c>
      <c r="R41" s="22" t="e">
        <f t="shared" si="12"/>
        <v>#VALUE!</v>
      </c>
      <c r="S41" s="22" t="e">
        <f t="shared" si="12"/>
        <v>#VALUE!</v>
      </c>
      <c r="T41" s="22" t="e">
        <f t="shared" si="12"/>
        <v>#VALUE!</v>
      </c>
      <c r="U41" s="22" t="e">
        <f t="shared" si="12"/>
        <v>#VALUE!</v>
      </c>
      <c r="V41" s="22" t="e">
        <f t="shared" si="12"/>
        <v>#VALUE!</v>
      </c>
      <c r="W41" s="22" t="e">
        <f t="shared" si="12"/>
        <v>#VALUE!</v>
      </c>
      <c r="X41" s="22" t="e">
        <f t="shared" si="12"/>
        <v>#VALUE!</v>
      </c>
      <c r="Y41" s="22" t="e">
        <f t="shared" si="12"/>
        <v>#VALUE!</v>
      </c>
      <c r="Z41" s="22" t="e">
        <f t="shared" si="12"/>
        <v>#VALUE!</v>
      </c>
      <c r="AA41" s="22" t="e">
        <f t="shared" si="12"/>
        <v>#VALUE!</v>
      </c>
      <c r="AB41" s="22" t="e">
        <f t="shared" si="12"/>
        <v>#VALUE!</v>
      </c>
      <c r="AC41" s="22" t="e">
        <f t="shared" si="12"/>
        <v>#VALUE!</v>
      </c>
      <c r="AD41" s="22" t="e">
        <f t="shared" si="12"/>
        <v>#VALUE!</v>
      </c>
      <c r="AE41" s="22" t="e">
        <f t="shared" si="12"/>
        <v>#VALUE!</v>
      </c>
      <c r="AF41" s="22" t="e">
        <f t="shared" si="12"/>
        <v>#VALUE!</v>
      </c>
      <c r="AG41" s="22" t="e">
        <f t="shared" si="12"/>
        <v>#VALUE!</v>
      </c>
      <c r="AH41" s="23" t="s">
        <v>16</v>
      </c>
      <c r="AI41" s="24">
        <f>+COUNTIFS(C42:AG42,"土",C43:AG43,"")+COUNTIFS(C42:AG42,"日",C43:AG43,"")</f>
        <v>0</v>
      </c>
    </row>
    <row r="42" spans="2:36" s="26" customFormat="1" x14ac:dyDescent="0.15">
      <c r="B42" s="40" t="s">
        <v>5</v>
      </c>
      <c r="C42" s="51" t="str">
        <f>IFERROR(TEXT(WEEKDAY(+C41),"aaa"),"")</f>
        <v/>
      </c>
      <c r="D42" s="51" t="str">
        <f t="shared" ref="D42:AG42" si="13">IFERROR(TEXT(WEEKDAY(+D41),"aaa"),"")</f>
        <v/>
      </c>
      <c r="E42" s="51" t="str">
        <f t="shared" si="13"/>
        <v/>
      </c>
      <c r="F42" s="51" t="str">
        <f t="shared" si="13"/>
        <v/>
      </c>
      <c r="G42" s="51" t="str">
        <f t="shared" si="13"/>
        <v/>
      </c>
      <c r="H42" s="51" t="str">
        <f t="shared" si="13"/>
        <v/>
      </c>
      <c r="I42" s="51" t="str">
        <f t="shared" si="13"/>
        <v/>
      </c>
      <c r="J42" s="51" t="str">
        <f t="shared" si="13"/>
        <v/>
      </c>
      <c r="K42" s="51" t="str">
        <f t="shared" si="13"/>
        <v/>
      </c>
      <c r="L42" s="51" t="str">
        <f t="shared" si="13"/>
        <v/>
      </c>
      <c r="M42" s="51" t="str">
        <f t="shared" si="13"/>
        <v/>
      </c>
      <c r="N42" s="51" t="str">
        <f t="shared" si="13"/>
        <v/>
      </c>
      <c r="O42" s="51" t="str">
        <f t="shared" si="13"/>
        <v/>
      </c>
      <c r="P42" s="51" t="str">
        <f t="shared" si="13"/>
        <v/>
      </c>
      <c r="Q42" s="51" t="str">
        <f t="shared" si="13"/>
        <v/>
      </c>
      <c r="R42" s="51" t="str">
        <f t="shared" si="13"/>
        <v/>
      </c>
      <c r="S42" s="51" t="str">
        <f t="shared" si="13"/>
        <v/>
      </c>
      <c r="T42" s="51" t="str">
        <f t="shared" si="13"/>
        <v/>
      </c>
      <c r="U42" s="51" t="str">
        <f t="shared" si="13"/>
        <v/>
      </c>
      <c r="V42" s="51" t="str">
        <f t="shared" si="13"/>
        <v/>
      </c>
      <c r="W42" s="51" t="str">
        <f t="shared" si="13"/>
        <v/>
      </c>
      <c r="X42" s="51" t="str">
        <f t="shared" si="13"/>
        <v/>
      </c>
      <c r="Y42" s="51" t="str">
        <f t="shared" si="13"/>
        <v/>
      </c>
      <c r="Z42" s="51" t="str">
        <f t="shared" si="13"/>
        <v/>
      </c>
      <c r="AA42" s="51" t="str">
        <f t="shared" si="13"/>
        <v/>
      </c>
      <c r="AB42" s="51" t="str">
        <f t="shared" si="13"/>
        <v/>
      </c>
      <c r="AC42" s="51" t="str">
        <f t="shared" si="13"/>
        <v/>
      </c>
      <c r="AD42" s="51" t="str">
        <f t="shared" si="13"/>
        <v/>
      </c>
      <c r="AE42" s="51" t="str">
        <f t="shared" si="13"/>
        <v/>
      </c>
      <c r="AF42" s="51" t="str">
        <f t="shared" si="13"/>
        <v/>
      </c>
      <c r="AG42" s="51" t="str">
        <f t="shared" si="13"/>
        <v/>
      </c>
      <c r="AH42" s="23" t="s">
        <v>20</v>
      </c>
      <c r="AI42" s="24">
        <f>+COUNTIF(C43:AG43,"夏休")+COUNTIF(C43:AG43,"冬休")+COUNTIF(C43:AG43,"中止")+COUNTIF(C43:AG43,"工場")+COUNTIF(C43:AG43,"他")</f>
        <v>0</v>
      </c>
    </row>
    <row r="43" spans="2:36" s="26" customFormat="1" ht="13.5" customHeight="1" x14ac:dyDescent="0.15">
      <c r="B43" s="83" t="s">
        <v>19</v>
      </c>
      <c r="C43" s="85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105"/>
      <c r="AH43" s="27" t="s">
        <v>2</v>
      </c>
      <c r="AI43" s="28">
        <f>COUNT(C41:AG41)-AI42</f>
        <v>0</v>
      </c>
    </row>
    <row r="44" spans="2:36" s="26" customFormat="1" ht="13.5" customHeight="1" x14ac:dyDescent="0.15">
      <c r="B44" s="84"/>
      <c r="C44" s="85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105"/>
      <c r="AH44" s="27" t="s">
        <v>6</v>
      </c>
      <c r="AI44" s="29">
        <f>+COUNTIF(C45:AG46,"休")</f>
        <v>0</v>
      </c>
      <c r="AJ44" s="30" t="e">
        <f>IF(AI45&gt;0.285,"",IF(AI44&lt;AI41,"←計画日数が足りません",""))</f>
        <v>#DIV/0!</v>
      </c>
    </row>
    <row r="45" spans="2:36" s="26" customFormat="1" ht="13.5" customHeight="1" x14ac:dyDescent="0.15">
      <c r="B45" s="106" t="s">
        <v>0</v>
      </c>
      <c r="C45" s="107"/>
      <c r="D45" s="104"/>
      <c r="E45" s="104"/>
      <c r="F45" s="104"/>
      <c r="G45" s="104"/>
      <c r="H45" s="104"/>
      <c r="I45" s="104"/>
      <c r="J45" s="108"/>
      <c r="K45" s="104"/>
      <c r="L45" s="104"/>
      <c r="M45" s="104"/>
      <c r="N45" s="104"/>
      <c r="O45" s="104"/>
      <c r="P45" s="104"/>
      <c r="Q45" s="108"/>
      <c r="R45" s="104"/>
      <c r="S45" s="104"/>
      <c r="T45" s="104"/>
      <c r="U45" s="104"/>
      <c r="V45" s="104"/>
      <c r="W45" s="104"/>
      <c r="X45" s="108"/>
      <c r="Y45" s="104"/>
      <c r="Z45" s="104"/>
      <c r="AA45" s="104"/>
      <c r="AB45" s="104"/>
      <c r="AC45" s="104"/>
      <c r="AD45" s="104"/>
      <c r="AE45" s="108"/>
      <c r="AF45" s="104"/>
      <c r="AG45" s="110"/>
      <c r="AH45" s="27" t="s">
        <v>8</v>
      </c>
      <c r="AI45" s="31" t="e">
        <f>+AI44/AI43</f>
        <v>#DIV/0!</v>
      </c>
    </row>
    <row r="46" spans="2:36" s="26" customFormat="1" x14ac:dyDescent="0.15">
      <c r="B46" s="106"/>
      <c r="C46" s="107"/>
      <c r="D46" s="104"/>
      <c r="E46" s="104"/>
      <c r="F46" s="104"/>
      <c r="G46" s="104"/>
      <c r="H46" s="104"/>
      <c r="I46" s="104"/>
      <c r="J46" s="108"/>
      <c r="K46" s="104"/>
      <c r="L46" s="104"/>
      <c r="M46" s="104"/>
      <c r="N46" s="104"/>
      <c r="O46" s="104"/>
      <c r="P46" s="104"/>
      <c r="Q46" s="108"/>
      <c r="R46" s="104"/>
      <c r="S46" s="104"/>
      <c r="T46" s="104"/>
      <c r="U46" s="104"/>
      <c r="V46" s="104"/>
      <c r="W46" s="104"/>
      <c r="X46" s="108"/>
      <c r="Y46" s="104"/>
      <c r="Z46" s="104"/>
      <c r="AA46" s="104"/>
      <c r="AB46" s="104"/>
      <c r="AC46" s="104"/>
      <c r="AD46" s="104"/>
      <c r="AE46" s="108"/>
      <c r="AF46" s="104"/>
      <c r="AG46" s="110"/>
      <c r="AH46" s="27" t="s">
        <v>9</v>
      </c>
      <c r="AI46" s="29">
        <f>+COUNTA(C47:AG48)</f>
        <v>0</v>
      </c>
    </row>
    <row r="47" spans="2:36" s="26" customFormat="1" x14ac:dyDescent="0.15">
      <c r="B47" s="111" t="s">
        <v>7</v>
      </c>
      <c r="C47" s="113"/>
      <c r="D47" s="108"/>
      <c r="E47" s="108"/>
      <c r="F47" s="108"/>
      <c r="G47" s="108"/>
      <c r="H47" s="108"/>
      <c r="I47" s="108"/>
      <c r="J47" s="119"/>
      <c r="K47" s="108"/>
      <c r="L47" s="108"/>
      <c r="M47" s="108"/>
      <c r="N47" s="108"/>
      <c r="O47" s="108"/>
      <c r="P47" s="108"/>
      <c r="Q47" s="119"/>
      <c r="R47" s="108"/>
      <c r="S47" s="108"/>
      <c r="T47" s="108"/>
      <c r="U47" s="108"/>
      <c r="V47" s="108"/>
      <c r="W47" s="108"/>
      <c r="X47" s="119"/>
      <c r="Y47" s="108"/>
      <c r="Z47" s="108"/>
      <c r="AA47" s="108"/>
      <c r="AB47" s="108"/>
      <c r="AC47" s="108"/>
      <c r="AD47" s="108"/>
      <c r="AE47" s="119"/>
      <c r="AF47" s="108"/>
      <c r="AG47" s="115"/>
      <c r="AH47" s="32" t="s">
        <v>4</v>
      </c>
      <c r="AI47" s="33" t="e">
        <f>+AI46/AI43</f>
        <v>#DIV/0!</v>
      </c>
    </row>
    <row r="48" spans="2:36" s="26" customFormat="1" x14ac:dyDescent="0.15">
      <c r="B48" s="112"/>
      <c r="C48" s="114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16"/>
      <c r="AH48" s="34" t="s">
        <v>13</v>
      </c>
      <c r="AI48" s="35" t="str">
        <f>IF(7&gt;AI43,"対象外",IF(AI46&gt;=AI41,"OK","NG"))</f>
        <v>対象外</v>
      </c>
      <c r="AJ48" s="30" t="str">
        <f>IF(AI48="対象外","←７日間に満たない期間は達成判定の対象外",IF(AI48="NG","←月単位未達成","←月単位達成"))</f>
        <v>←７日間に満たない期間は達成判定の対象外</v>
      </c>
    </row>
    <row r="49" spans="2:36" hidden="1" x14ac:dyDescent="0.15">
      <c r="B49" s="15"/>
      <c r="C49" s="46" t="e">
        <f t="shared" ref="C49:AG49" si="14">IF(AND(DAY(C41)&gt;=22,DAY(C41)&lt;=28,C42="土"),1,0)</f>
        <v>#VALUE!</v>
      </c>
      <c r="D49" s="46" t="e">
        <f t="shared" si="14"/>
        <v>#VALUE!</v>
      </c>
      <c r="E49" s="46" t="e">
        <f t="shared" si="14"/>
        <v>#VALUE!</v>
      </c>
      <c r="F49" s="46" t="e">
        <f t="shared" si="14"/>
        <v>#VALUE!</v>
      </c>
      <c r="G49" s="46" t="e">
        <f t="shared" si="14"/>
        <v>#VALUE!</v>
      </c>
      <c r="H49" s="46" t="e">
        <f t="shared" si="14"/>
        <v>#VALUE!</v>
      </c>
      <c r="I49" s="46" t="e">
        <f t="shared" si="14"/>
        <v>#VALUE!</v>
      </c>
      <c r="J49" s="46" t="e">
        <f t="shared" si="14"/>
        <v>#VALUE!</v>
      </c>
      <c r="K49" s="46" t="e">
        <f t="shared" si="14"/>
        <v>#VALUE!</v>
      </c>
      <c r="L49" s="46" t="e">
        <f t="shared" si="14"/>
        <v>#VALUE!</v>
      </c>
      <c r="M49" s="46" t="e">
        <f t="shared" si="14"/>
        <v>#VALUE!</v>
      </c>
      <c r="N49" s="46" t="e">
        <f t="shared" si="14"/>
        <v>#VALUE!</v>
      </c>
      <c r="O49" s="46" t="e">
        <f t="shared" si="14"/>
        <v>#VALUE!</v>
      </c>
      <c r="P49" s="46" t="e">
        <f t="shared" si="14"/>
        <v>#VALUE!</v>
      </c>
      <c r="Q49" s="46" t="e">
        <f t="shared" si="14"/>
        <v>#VALUE!</v>
      </c>
      <c r="R49" s="46" t="e">
        <f t="shared" si="14"/>
        <v>#VALUE!</v>
      </c>
      <c r="S49" s="46" t="e">
        <f t="shared" si="14"/>
        <v>#VALUE!</v>
      </c>
      <c r="T49" s="46" t="e">
        <f t="shared" si="14"/>
        <v>#VALUE!</v>
      </c>
      <c r="U49" s="46" t="e">
        <f t="shared" si="14"/>
        <v>#VALUE!</v>
      </c>
      <c r="V49" s="46" t="e">
        <f t="shared" si="14"/>
        <v>#VALUE!</v>
      </c>
      <c r="W49" s="46" t="e">
        <f t="shared" si="14"/>
        <v>#VALUE!</v>
      </c>
      <c r="X49" s="46" t="e">
        <f t="shared" si="14"/>
        <v>#VALUE!</v>
      </c>
      <c r="Y49" s="46" t="e">
        <f t="shared" si="14"/>
        <v>#VALUE!</v>
      </c>
      <c r="Z49" s="46" t="e">
        <f t="shared" si="14"/>
        <v>#VALUE!</v>
      </c>
      <c r="AA49" s="46" t="e">
        <f t="shared" si="14"/>
        <v>#VALUE!</v>
      </c>
      <c r="AB49" s="46" t="e">
        <f t="shared" si="14"/>
        <v>#VALUE!</v>
      </c>
      <c r="AC49" s="46" t="e">
        <f t="shared" si="14"/>
        <v>#VALUE!</v>
      </c>
      <c r="AD49" s="46" t="e">
        <f t="shared" si="14"/>
        <v>#VALUE!</v>
      </c>
      <c r="AE49" s="46" t="e">
        <f t="shared" si="14"/>
        <v>#VALUE!</v>
      </c>
      <c r="AF49" s="46" t="e">
        <f t="shared" si="14"/>
        <v>#VALUE!</v>
      </c>
      <c r="AG49" s="46" t="e">
        <f t="shared" si="14"/>
        <v>#VALUE!</v>
      </c>
      <c r="AH49" s="47" t="s">
        <v>21</v>
      </c>
      <c r="AI49" s="48">
        <f>_xlfn.AGGREGATE(9,6,C49:AG49)</f>
        <v>0</v>
      </c>
      <c r="AJ49" s="30"/>
    </row>
    <row r="50" spans="2:36" hidden="1" x14ac:dyDescent="0.15">
      <c r="B50" s="15"/>
      <c r="C50" s="49" t="e">
        <f t="shared" ref="C50:AG50" si="15">IF(AND(DAY(C41)&gt;=22,DAY(C41)&lt;=28,C42="土",OR(C47="休",C47="雨")),1,0)</f>
        <v>#VALUE!</v>
      </c>
      <c r="D50" s="49" t="e">
        <f t="shared" si="15"/>
        <v>#VALUE!</v>
      </c>
      <c r="E50" s="49" t="e">
        <f t="shared" si="15"/>
        <v>#VALUE!</v>
      </c>
      <c r="F50" s="49" t="e">
        <f t="shared" si="15"/>
        <v>#VALUE!</v>
      </c>
      <c r="G50" s="49" t="e">
        <f t="shared" si="15"/>
        <v>#VALUE!</v>
      </c>
      <c r="H50" s="49" t="e">
        <f t="shared" si="15"/>
        <v>#VALUE!</v>
      </c>
      <c r="I50" s="49" t="e">
        <f t="shared" si="15"/>
        <v>#VALUE!</v>
      </c>
      <c r="J50" s="49" t="e">
        <f t="shared" si="15"/>
        <v>#VALUE!</v>
      </c>
      <c r="K50" s="49" t="e">
        <f t="shared" si="15"/>
        <v>#VALUE!</v>
      </c>
      <c r="L50" s="49" t="e">
        <f t="shared" si="15"/>
        <v>#VALUE!</v>
      </c>
      <c r="M50" s="49" t="e">
        <f t="shared" si="15"/>
        <v>#VALUE!</v>
      </c>
      <c r="N50" s="49" t="e">
        <f t="shared" si="15"/>
        <v>#VALUE!</v>
      </c>
      <c r="O50" s="49" t="e">
        <f t="shared" si="15"/>
        <v>#VALUE!</v>
      </c>
      <c r="P50" s="49" t="e">
        <f t="shared" si="15"/>
        <v>#VALUE!</v>
      </c>
      <c r="Q50" s="49" t="e">
        <f t="shared" si="15"/>
        <v>#VALUE!</v>
      </c>
      <c r="R50" s="49" t="e">
        <f t="shared" si="15"/>
        <v>#VALUE!</v>
      </c>
      <c r="S50" s="49" t="e">
        <f t="shared" si="15"/>
        <v>#VALUE!</v>
      </c>
      <c r="T50" s="49" t="e">
        <f t="shared" si="15"/>
        <v>#VALUE!</v>
      </c>
      <c r="U50" s="49" t="e">
        <f t="shared" si="15"/>
        <v>#VALUE!</v>
      </c>
      <c r="V50" s="49" t="e">
        <f t="shared" si="15"/>
        <v>#VALUE!</v>
      </c>
      <c r="W50" s="49" t="e">
        <f t="shared" si="15"/>
        <v>#VALUE!</v>
      </c>
      <c r="X50" s="49" t="e">
        <f t="shared" si="15"/>
        <v>#VALUE!</v>
      </c>
      <c r="Y50" s="49" t="e">
        <f t="shared" si="15"/>
        <v>#VALUE!</v>
      </c>
      <c r="Z50" s="49" t="e">
        <f t="shared" si="15"/>
        <v>#VALUE!</v>
      </c>
      <c r="AA50" s="49" t="e">
        <f t="shared" si="15"/>
        <v>#VALUE!</v>
      </c>
      <c r="AB50" s="49" t="e">
        <f t="shared" si="15"/>
        <v>#VALUE!</v>
      </c>
      <c r="AC50" s="49" t="e">
        <f t="shared" si="15"/>
        <v>#VALUE!</v>
      </c>
      <c r="AD50" s="49" t="e">
        <f t="shared" si="15"/>
        <v>#VALUE!</v>
      </c>
      <c r="AE50" s="49" t="e">
        <f>IF(AND(DAY(AE41)&gt;=22,DAY(AE41)&lt;=28,AE42="土",OR(AE47="休",AE47="雨")),1,0)</f>
        <v>#VALUE!</v>
      </c>
      <c r="AF50" s="49" t="e">
        <f>IF(AND(DAY(AF41)&gt;=22,DAY(AF41)&lt;=28,AF42="土",OR(AF47="休",AF47="雨")),1,0)</f>
        <v>#VALUE!</v>
      </c>
      <c r="AG50" s="49" t="e">
        <f t="shared" si="15"/>
        <v>#VALUE!</v>
      </c>
      <c r="AH50" s="50" t="s">
        <v>22</v>
      </c>
      <c r="AI50" s="48">
        <f>_xlfn.AGGREGATE(9,6,C50:AG50)</f>
        <v>0</v>
      </c>
      <c r="AJ50" s="30"/>
    </row>
    <row r="51" spans="2:36" s="26" customFormat="1" x14ac:dyDescent="0.15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I51" s="41"/>
    </row>
    <row r="52" spans="2:36" hidden="1" x14ac:dyDescent="0.15">
      <c r="C52" s="2" t="e">
        <f>YEAR(C55)</f>
        <v>#VALUE!</v>
      </c>
      <c r="D52" s="2" t="e">
        <f>MONTH(C55)</f>
        <v>#VALUE!</v>
      </c>
    </row>
    <row r="53" spans="2:36" x14ac:dyDescent="0.15">
      <c r="B53" s="6" t="s">
        <v>14</v>
      </c>
      <c r="C53" s="117" t="e">
        <f>C55</f>
        <v>#VALUE!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2"/>
    </row>
    <row r="54" spans="2:36" hidden="1" x14ac:dyDescent="0.15">
      <c r="B54" s="36"/>
      <c r="C54" s="22" t="e">
        <f>DATE($C52,$D52,1)</f>
        <v>#VALUE!</v>
      </c>
      <c r="D54" s="22" t="e">
        <f t="shared" ref="D54:AG54" si="16">C54+1</f>
        <v>#VALUE!</v>
      </c>
      <c r="E54" s="22" t="e">
        <f t="shared" si="16"/>
        <v>#VALUE!</v>
      </c>
      <c r="F54" s="22" t="e">
        <f t="shared" si="16"/>
        <v>#VALUE!</v>
      </c>
      <c r="G54" s="22" t="e">
        <f t="shared" si="16"/>
        <v>#VALUE!</v>
      </c>
      <c r="H54" s="22" t="e">
        <f t="shared" si="16"/>
        <v>#VALUE!</v>
      </c>
      <c r="I54" s="22" t="e">
        <f t="shared" si="16"/>
        <v>#VALUE!</v>
      </c>
      <c r="J54" s="22" t="e">
        <f t="shared" si="16"/>
        <v>#VALUE!</v>
      </c>
      <c r="K54" s="22" t="e">
        <f t="shared" si="16"/>
        <v>#VALUE!</v>
      </c>
      <c r="L54" s="22" t="e">
        <f t="shared" si="16"/>
        <v>#VALUE!</v>
      </c>
      <c r="M54" s="22" t="e">
        <f t="shared" si="16"/>
        <v>#VALUE!</v>
      </c>
      <c r="N54" s="22" t="e">
        <f t="shared" si="16"/>
        <v>#VALUE!</v>
      </c>
      <c r="O54" s="22" t="e">
        <f t="shared" si="16"/>
        <v>#VALUE!</v>
      </c>
      <c r="P54" s="22" t="e">
        <f t="shared" si="16"/>
        <v>#VALUE!</v>
      </c>
      <c r="Q54" s="22" t="e">
        <f t="shared" si="16"/>
        <v>#VALUE!</v>
      </c>
      <c r="R54" s="22" t="e">
        <f t="shared" si="16"/>
        <v>#VALUE!</v>
      </c>
      <c r="S54" s="22" t="e">
        <f t="shared" si="16"/>
        <v>#VALUE!</v>
      </c>
      <c r="T54" s="22" t="e">
        <f t="shared" si="16"/>
        <v>#VALUE!</v>
      </c>
      <c r="U54" s="22" t="e">
        <f t="shared" si="16"/>
        <v>#VALUE!</v>
      </c>
      <c r="V54" s="22" t="e">
        <f t="shared" si="16"/>
        <v>#VALUE!</v>
      </c>
      <c r="W54" s="22" t="e">
        <f t="shared" si="16"/>
        <v>#VALUE!</v>
      </c>
      <c r="X54" s="22" t="e">
        <f t="shared" si="16"/>
        <v>#VALUE!</v>
      </c>
      <c r="Y54" s="22" t="e">
        <f t="shared" si="16"/>
        <v>#VALUE!</v>
      </c>
      <c r="Z54" s="22" t="e">
        <f t="shared" si="16"/>
        <v>#VALUE!</v>
      </c>
      <c r="AA54" s="22" t="e">
        <f t="shared" si="16"/>
        <v>#VALUE!</v>
      </c>
      <c r="AB54" s="22" t="e">
        <f t="shared" si="16"/>
        <v>#VALUE!</v>
      </c>
      <c r="AC54" s="22" t="e">
        <f t="shared" si="16"/>
        <v>#VALUE!</v>
      </c>
      <c r="AD54" s="22" t="e">
        <f t="shared" si="16"/>
        <v>#VALUE!</v>
      </c>
      <c r="AE54" s="22" t="e">
        <f t="shared" si="16"/>
        <v>#VALUE!</v>
      </c>
      <c r="AF54" s="22" t="e">
        <f t="shared" si="16"/>
        <v>#VALUE!</v>
      </c>
      <c r="AG54" s="22" t="e">
        <f t="shared" si="16"/>
        <v>#VALUE!</v>
      </c>
      <c r="AH54" s="37"/>
      <c r="AI54" s="38"/>
    </row>
    <row r="55" spans="2:36" x14ac:dyDescent="0.15">
      <c r="B55" s="20" t="s">
        <v>15</v>
      </c>
      <c r="C55" s="39" t="e">
        <f>IF(EDATE(C40,1)&gt;$G$5,"",EDATE(C40,1))</f>
        <v>#VALUE!</v>
      </c>
      <c r="D55" s="22" t="e">
        <f t="shared" ref="D55:AG55" si="17">IF(D54&gt;$G$5,"",IF(C55=EOMONTH(DATE($C52,$D52,1),0),"",IF(C55="","",C55+1)))</f>
        <v>#VALUE!</v>
      </c>
      <c r="E55" s="22" t="e">
        <f t="shared" si="17"/>
        <v>#VALUE!</v>
      </c>
      <c r="F55" s="22" t="e">
        <f t="shared" si="17"/>
        <v>#VALUE!</v>
      </c>
      <c r="G55" s="22" t="e">
        <f t="shared" si="17"/>
        <v>#VALUE!</v>
      </c>
      <c r="H55" s="22" t="e">
        <f t="shared" si="17"/>
        <v>#VALUE!</v>
      </c>
      <c r="I55" s="22" t="e">
        <f t="shared" si="17"/>
        <v>#VALUE!</v>
      </c>
      <c r="J55" s="22" t="e">
        <f t="shared" si="17"/>
        <v>#VALUE!</v>
      </c>
      <c r="K55" s="22" t="e">
        <f t="shared" si="17"/>
        <v>#VALUE!</v>
      </c>
      <c r="L55" s="22" t="e">
        <f t="shared" si="17"/>
        <v>#VALUE!</v>
      </c>
      <c r="M55" s="22" t="e">
        <f t="shared" si="17"/>
        <v>#VALUE!</v>
      </c>
      <c r="N55" s="22" t="e">
        <f t="shared" si="17"/>
        <v>#VALUE!</v>
      </c>
      <c r="O55" s="22" t="e">
        <f t="shared" si="17"/>
        <v>#VALUE!</v>
      </c>
      <c r="P55" s="22" t="e">
        <f t="shared" si="17"/>
        <v>#VALUE!</v>
      </c>
      <c r="Q55" s="22" t="e">
        <f t="shared" si="17"/>
        <v>#VALUE!</v>
      </c>
      <c r="R55" s="22" t="e">
        <f t="shared" si="17"/>
        <v>#VALUE!</v>
      </c>
      <c r="S55" s="22" t="e">
        <f t="shared" si="17"/>
        <v>#VALUE!</v>
      </c>
      <c r="T55" s="22" t="e">
        <f t="shared" si="17"/>
        <v>#VALUE!</v>
      </c>
      <c r="U55" s="22" t="e">
        <f t="shared" si="17"/>
        <v>#VALUE!</v>
      </c>
      <c r="V55" s="22" t="e">
        <f t="shared" si="17"/>
        <v>#VALUE!</v>
      </c>
      <c r="W55" s="22" t="e">
        <f t="shared" si="17"/>
        <v>#VALUE!</v>
      </c>
      <c r="X55" s="22" t="e">
        <f t="shared" si="17"/>
        <v>#VALUE!</v>
      </c>
      <c r="Y55" s="22" t="e">
        <f t="shared" si="17"/>
        <v>#VALUE!</v>
      </c>
      <c r="Z55" s="22" t="e">
        <f t="shared" si="17"/>
        <v>#VALUE!</v>
      </c>
      <c r="AA55" s="22" t="e">
        <f t="shared" si="17"/>
        <v>#VALUE!</v>
      </c>
      <c r="AB55" s="22" t="e">
        <f t="shared" si="17"/>
        <v>#VALUE!</v>
      </c>
      <c r="AC55" s="22" t="e">
        <f t="shared" si="17"/>
        <v>#VALUE!</v>
      </c>
      <c r="AD55" s="22" t="e">
        <f t="shared" si="17"/>
        <v>#VALUE!</v>
      </c>
      <c r="AE55" s="22" t="e">
        <f t="shared" si="17"/>
        <v>#VALUE!</v>
      </c>
      <c r="AF55" s="22" t="e">
        <f t="shared" si="17"/>
        <v>#VALUE!</v>
      </c>
      <c r="AG55" s="22" t="e">
        <f t="shared" si="17"/>
        <v>#VALUE!</v>
      </c>
      <c r="AH55" s="23" t="s">
        <v>16</v>
      </c>
      <c r="AI55" s="24">
        <f>+COUNTIFS(C56:AG56,"土",C57:AG57,"")+COUNTIFS(C56:AG56,"日",C57:AG57,"")</f>
        <v>0</v>
      </c>
    </row>
    <row r="56" spans="2:36" s="26" customFormat="1" x14ac:dyDescent="0.15">
      <c r="B56" s="40" t="s">
        <v>5</v>
      </c>
      <c r="C56" s="51" t="str">
        <f>IFERROR(TEXT(WEEKDAY(+C55),"aaa"),"")</f>
        <v/>
      </c>
      <c r="D56" s="51" t="str">
        <f t="shared" ref="D56:AG56" si="18">IFERROR(TEXT(WEEKDAY(+D55),"aaa"),"")</f>
        <v/>
      </c>
      <c r="E56" s="51" t="str">
        <f t="shared" si="18"/>
        <v/>
      </c>
      <c r="F56" s="51" t="str">
        <f t="shared" si="18"/>
        <v/>
      </c>
      <c r="G56" s="51" t="str">
        <f t="shared" si="18"/>
        <v/>
      </c>
      <c r="H56" s="51" t="str">
        <f t="shared" si="18"/>
        <v/>
      </c>
      <c r="I56" s="51" t="str">
        <f t="shared" si="18"/>
        <v/>
      </c>
      <c r="J56" s="51" t="str">
        <f t="shared" si="18"/>
        <v/>
      </c>
      <c r="K56" s="51" t="str">
        <f t="shared" si="18"/>
        <v/>
      </c>
      <c r="L56" s="51" t="str">
        <f t="shared" si="18"/>
        <v/>
      </c>
      <c r="M56" s="51" t="str">
        <f t="shared" si="18"/>
        <v/>
      </c>
      <c r="N56" s="51" t="str">
        <f t="shared" si="18"/>
        <v/>
      </c>
      <c r="O56" s="51" t="str">
        <f t="shared" si="18"/>
        <v/>
      </c>
      <c r="P56" s="51" t="str">
        <f t="shared" si="18"/>
        <v/>
      </c>
      <c r="Q56" s="51" t="str">
        <f t="shared" si="18"/>
        <v/>
      </c>
      <c r="R56" s="51" t="str">
        <f t="shared" si="18"/>
        <v/>
      </c>
      <c r="S56" s="51" t="str">
        <f t="shared" si="18"/>
        <v/>
      </c>
      <c r="T56" s="51" t="str">
        <f t="shared" si="18"/>
        <v/>
      </c>
      <c r="U56" s="51" t="str">
        <f t="shared" si="18"/>
        <v/>
      </c>
      <c r="V56" s="51" t="str">
        <f t="shared" si="18"/>
        <v/>
      </c>
      <c r="W56" s="51" t="str">
        <f t="shared" si="18"/>
        <v/>
      </c>
      <c r="X56" s="51" t="str">
        <f t="shared" si="18"/>
        <v/>
      </c>
      <c r="Y56" s="51" t="str">
        <f t="shared" si="18"/>
        <v/>
      </c>
      <c r="Z56" s="51" t="str">
        <f t="shared" si="18"/>
        <v/>
      </c>
      <c r="AA56" s="51" t="str">
        <f t="shared" si="18"/>
        <v/>
      </c>
      <c r="AB56" s="51" t="str">
        <f t="shared" si="18"/>
        <v/>
      </c>
      <c r="AC56" s="51" t="str">
        <f t="shared" si="18"/>
        <v/>
      </c>
      <c r="AD56" s="51" t="str">
        <f t="shared" si="18"/>
        <v/>
      </c>
      <c r="AE56" s="51" t="str">
        <f t="shared" si="18"/>
        <v/>
      </c>
      <c r="AF56" s="51" t="str">
        <f t="shared" si="18"/>
        <v/>
      </c>
      <c r="AG56" s="51" t="str">
        <f t="shared" si="18"/>
        <v/>
      </c>
      <c r="AH56" s="23" t="s">
        <v>20</v>
      </c>
      <c r="AI56" s="24">
        <f>+COUNTIF(C57:AG57,"夏休")+COUNTIF(C57:AG57,"冬休")+COUNTIF(C57:AG57,"中止")+COUNTIF(C57:AG57,"工場")+COUNTIF(C57:AG57,"他")</f>
        <v>0</v>
      </c>
    </row>
    <row r="57" spans="2:36" s="26" customFormat="1" ht="13.5" customHeight="1" x14ac:dyDescent="0.15">
      <c r="B57" s="83" t="s">
        <v>19</v>
      </c>
      <c r="C57" s="85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127"/>
      <c r="AA57" s="127"/>
      <c r="AB57" s="80"/>
      <c r="AC57" s="80"/>
      <c r="AD57" s="80"/>
      <c r="AE57" s="80"/>
      <c r="AF57" s="80"/>
      <c r="AG57" s="105"/>
      <c r="AH57" s="27" t="s">
        <v>2</v>
      </c>
      <c r="AI57" s="28">
        <f>COUNT(C55:AG55)-AI56</f>
        <v>0</v>
      </c>
    </row>
    <row r="58" spans="2:36" s="26" customFormat="1" ht="13.5" customHeight="1" x14ac:dyDescent="0.15">
      <c r="B58" s="84"/>
      <c r="C58" s="85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128"/>
      <c r="AA58" s="128"/>
      <c r="AB58" s="80"/>
      <c r="AC58" s="80"/>
      <c r="AD58" s="80"/>
      <c r="AE58" s="80"/>
      <c r="AF58" s="80"/>
      <c r="AG58" s="105"/>
      <c r="AH58" s="27" t="s">
        <v>6</v>
      </c>
      <c r="AI58" s="29">
        <f>+COUNTIF(C59:AG60,"休")</f>
        <v>0</v>
      </c>
      <c r="AJ58" s="30" t="e">
        <f>IF(AI59&gt;0.285,"",IF(AI58&lt;AI55,"←計画日数が足りません",""))</f>
        <v>#DIV/0!</v>
      </c>
    </row>
    <row r="59" spans="2:36" s="26" customFormat="1" ht="13.5" customHeight="1" x14ac:dyDescent="0.15">
      <c r="B59" s="106" t="s">
        <v>0</v>
      </c>
      <c r="C59" s="107"/>
      <c r="D59" s="104"/>
      <c r="E59" s="104"/>
      <c r="F59" s="104"/>
      <c r="G59" s="104"/>
      <c r="H59" s="108"/>
      <c r="I59" s="104"/>
      <c r="J59" s="104"/>
      <c r="K59" s="104"/>
      <c r="L59" s="104"/>
      <c r="M59" s="104"/>
      <c r="N59" s="104"/>
      <c r="O59" s="108"/>
      <c r="P59" s="104"/>
      <c r="Q59" s="104"/>
      <c r="R59" s="104"/>
      <c r="S59" s="104"/>
      <c r="T59" s="104"/>
      <c r="U59" s="104"/>
      <c r="V59" s="108"/>
      <c r="W59" s="104"/>
      <c r="X59" s="104"/>
      <c r="Y59" s="104"/>
      <c r="Z59" s="104"/>
      <c r="AA59" s="104"/>
      <c r="AB59" s="104"/>
      <c r="AC59" s="108"/>
      <c r="AD59" s="104"/>
      <c r="AE59" s="104"/>
      <c r="AF59" s="104"/>
      <c r="AG59" s="110"/>
      <c r="AH59" s="27" t="s">
        <v>8</v>
      </c>
      <c r="AI59" s="31" t="e">
        <f>+AI58/AI57</f>
        <v>#DIV/0!</v>
      </c>
    </row>
    <row r="60" spans="2:36" s="26" customFormat="1" x14ac:dyDescent="0.15">
      <c r="B60" s="106"/>
      <c r="C60" s="107"/>
      <c r="D60" s="104"/>
      <c r="E60" s="104"/>
      <c r="F60" s="104"/>
      <c r="G60" s="104"/>
      <c r="H60" s="108"/>
      <c r="I60" s="104"/>
      <c r="J60" s="104"/>
      <c r="K60" s="104"/>
      <c r="L60" s="104"/>
      <c r="M60" s="104"/>
      <c r="N60" s="104"/>
      <c r="O60" s="108"/>
      <c r="P60" s="104"/>
      <c r="Q60" s="104"/>
      <c r="R60" s="104"/>
      <c r="S60" s="104"/>
      <c r="T60" s="104"/>
      <c r="U60" s="104"/>
      <c r="V60" s="108"/>
      <c r="W60" s="104"/>
      <c r="X60" s="104"/>
      <c r="Y60" s="104"/>
      <c r="Z60" s="104"/>
      <c r="AA60" s="104"/>
      <c r="AB60" s="104"/>
      <c r="AC60" s="108"/>
      <c r="AD60" s="104"/>
      <c r="AE60" s="104"/>
      <c r="AF60" s="104"/>
      <c r="AG60" s="110"/>
      <c r="AH60" s="27" t="s">
        <v>9</v>
      </c>
      <c r="AI60" s="29">
        <f>+COUNTA(C61:AG62)</f>
        <v>0</v>
      </c>
    </row>
    <row r="61" spans="2:36" s="26" customFormat="1" x14ac:dyDescent="0.15">
      <c r="B61" s="111" t="s">
        <v>7</v>
      </c>
      <c r="C61" s="113"/>
      <c r="D61" s="108"/>
      <c r="E61" s="108"/>
      <c r="F61" s="108"/>
      <c r="G61" s="108"/>
      <c r="H61" s="119"/>
      <c r="I61" s="108"/>
      <c r="J61" s="108"/>
      <c r="K61" s="108"/>
      <c r="L61" s="108"/>
      <c r="M61" s="108"/>
      <c r="N61" s="108"/>
      <c r="O61" s="119"/>
      <c r="P61" s="108"/>
      <c r="Q61" s="108"/>
      <c r="R61" s="108"/>
      <c r="S61" s="108"/>
      <c r="T61" s="108"/>
      <c r="U61" s="108"/>
      <c r="V61" s="119"/>
      <c r="W61" s="108"/>
      <c r="X61" s="108"/>
      <c r="Y61" s="108"/>
      <c r="Z61" s="108"/>
      <c r="AA61" s="108"/>
      <c r="AB61" s="108"/>
      <c r="AC61" s="119"/>
      <c r="AD61" s="108"/>
      <c r="AE61" s="108"/>
      <c r="AF61" s="108"/>
      <c r="AG61" s="115"/>
      <c r="AH61" s="32" t="s">
        <v>4</v>
      </c>
      <c r="AI61" s="33" t="e">
        <f>+AI60/AI57</f>
        <v>#DIV/0!</v>
      </c>
    </row>
    <row r="62" spans="2:36" s="26" customFormat="1" x14ac:dyDescent="0.15">
      <c r="B62" s="112"/>
      <c r="C62" s="114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16"/>
      <c r="AH62" s="34" t="s">
        <v>13</v>
      </c>
      <c r="AI62" s="35" t="str">
        <f>IF(7&gt;AI57,"対象外",IF(AI60&gt;=AI55,"OK","NG"))</f>
        <v>対象外</v>
      </c>
      <c r="AJ62" s="30" t="str">
        <f>IF(AI62="対象外","←７日間に満たない期間は達成判定の対象外",IF(AI62="NG","←月単位未達成","←月単位達成"))</f>
        <v>←７日間に満たない期間は達成判定の対象外</v>
      </c>
    </row>
    <row r="63" spans="2:36" ht="13.5" hidden="1" customHeight="1" x14ac:dyDescent="0.15">
      <c r="B63" s="15"/>
      <c r="C63" s="46" t="e">
        <f t="shared" ref="C63:AG63" si="19">IF(AND(DAY(C55)&gt;=22,DAY(C55)&lt;=28,C56="土"),1,0)</f>
        <v>#VALUE!</v>
      </c>
      <c r="D63" s="46" t="e">
        <f t="shared" si="19"/>
        <v>#VALUE!</v>
      </c>
      <c r="E63" s="46" t="e">
        <f t="shared" si="19"/>
        <v>#VALUE!</v>
      </c>
      <c r="F63" s="46" t="e">
        <f t="shared" si="19"/>
        <v>#VALUE!</v>
      </c>
      <c r="G63" s="46" t="e">
        <f t="shared" si="19"/>
        <v>#VALUE!</v>
      </c>
      <c r="H63" s="46" t="e">
        <f t="shared" si="19"/>
        <v>#VALUE!</v>
      </c>
      <c r="I63" s="46" t="e">
        <f t="shared" si="19"/>
        <v>#VALUE!</v>
      </c>
      <c r="J63" s="46" t="e">
        <f t="shared" si="19"/>
        <v>#VALUE!</v>
      </c>
      <c r="K63" s="46" t="e">
        <f t="shared" si="19"/>
        <v>#VALUE!</v>
      </c>
      <c r="L63" s="46" t="e">
        <f t="shared" si="19"/>
        <v>#VALUE!</v>
      </c>
      <c r="M63" s="46" t="e">
        <f t="shared" si="19"/>
        <v>#VALUE!</v>
      </c>
      <c r="N63" s="46" t="e">
        <f t="shared" si="19"/>
        <v>#VALUE!</v>
      </c>
      <c r="O63" s="46" t="e">
        <f t="shared" si="19"/>
        <v>#VALUE!</v>
      </c>
      <c r="P63" s="46" t="e">
        <f t="shared" si="19"/>
        <v>#VALUE!</v>
      </c>
      <c r="Q63" s="46" t="e">
        <f t="shared" si="19"/>
        <v>#VALUE!</v>
      </c>
      <c r="R63" s="46" t="e">
        <f t="shared" si="19"/>
        <v>#VALUE!</v>
      </c>
      <c r="S63" s="46" t="e">
        <f t="shared" si="19"/>
        <v>#VALUE!</v>
      </c>
      <c r="T63" s="46" t="e">
        <f t="shared" si="19"/>
        <v>#VALUE!</v>
      </c>
      <c r="U63" s="46" t="e">
        <f t="shared" si="19"/>
        <v>#VALUE!</v>
      </c>
      <c r="V63" s="46" t="e">
        <f t="shared" si="19"/>
        <v>#VALUE!</v>
      </c>
      <c r="W63" s="46" t="e">
        <f t="shared" si="19"/>
        <v>#VALUE!</v>
      </c>
      <c r="X63" s="46" t="e">
        <f t="shared" si="19"/>
        <v>#VALUE!</v>
      </c>
      <c r="Y63" s="46" t="e">
        <f t="shared" si="19"/>
        <v>#VALUE!</v>
      </c>
      <c r="Z63" s="46" t="e">
        <f t="shared" si="19"/>
        <v>#VALUE!</v>
      </c>
      <c r="AA63" s="46" t="e">
        <f t="shared" si="19"/>
        <v>#VALUE!</v>
      </c>
      <c r="AB63" s="46" t="e">
        <f t="shared" si="19"/>
        <v>#VALUE!</v>
      </c>
      <c r="AC63" s="46" t="e">
        <f t="shared" si="19"/>
        <v>#VALUE!</v>
      </c>
      <c r="AD63" s="46" t="e">
        <f t="shared" si="19"/>
        <v>#VALUE!</v>
      </c>
      <c r="AE63" s="46" t="e">
        <f t="shared" si="19"/>
        <v>#VALUE!</v>
      </c>
      <c r="AF63" s="46" t="e">
        <f t="shared" si="19"/>
        <v>#VALUE!</v>
      </c>
      <c r="AG63" s="46" t="e">
        <f t="shared" si="19"/>
        <v>#VALUE!</v>
      </c>
      <c r="AH63" s="47" t="s">
        <v>21</v>
      </c>
      <c r="AI63" s="48">
        <f>_xlfn.AGGREGATE(9,6,C63:AG63)</f>
        <v>0</v>
      </c>
      <c r="AJ63" s="30"/>
    </row>
    <row r="64" spans="2:36" ht="13.5" hidden="1" customHeight="1" x14ac:dyDescent="0.15">
      <c r="B64" s="15"/>
      <c r="C64" s="49" t="e">
        <f t="shared" ref="C64:AG64" si="20">IF(AND(DAY(C55)&gt;=22,DAY(C55)&lt;=28,C56="土",OR(C61="休",C61="雨")),1,0)</f>
        <v>#VALUE!</v>
      </c>
      <c r="D64" s="49" t="e">
        <f t="shared" si="20"/>
        <v>#VALUE!</v>
      </c>
      <c r="E64" s="49" t="e">
        <f t="shared" si="20"/>
        <v>#VALUE!</v>
      </c>
      <c r="F64" s="49" t="e">
        <f t="shared" si="20"/>
        <v>#VALUE!</v>
      </c>
      <c r="G64" s="49" t="e">
        <f t="shared" si="20"/>
        <v>#VALUE!</v>
      </c>
      <c r="H64" s="49" t="e">
        <f t="shared" si="20"/>
        <v>#VALUE!</v>
      </c>
      <c r="I64" s="49" t="e">
        <f t="shared" si="20"/>
        <v>#VALUE!</v>
      </c>
      <c r="J64" s="49" t="e">
        <f t="shared" si="20"/>
        <v>#VALUE!</v>
      </c>
      <c r="K64" s="49" t="e">
        <f t="shared" si="20"/>
        <v>#VALUE!</v>
      </c>
      <c r="L64" s="49" t="e">
        <f t="shared" si="20"/>
        <v>#VALUE!</v>
      </c>
      <c r="M64" s="49" t="e">
        <f t="shared" si="20"/>
        <v>#VALUE!</v>
      </c>
      <c r="N64" s="49" t="e">
        <f t="shared" si="20"/>
        <v>#VALUE!</v>
      </c>
      <c r="O64" s="49" t="e">
        <f t="shared" si="20"/>
        <v>#VALUE!</v>
      </c>
      <c r="P64" s="49" t="e">
        <f t="shared" si="20"/>
        <v>#VALUE!</v>
      </c>
      <c r="Q64" s="49" t="e">
        <f t="shared" si="20"/>
        <v>#VALUE!</v>
      </c>
      <c r="R64" s="49" t="e">
        <f t="shared" si="20"/>
        <v>#VALUE!</v>
      </c>
      <c r="S64" s="49" t="e">
        <f t="shared" si="20"/>
        <v>#VALUE!</v>
      </c>
      <c r="T64" s="49" t="e">
        <f t="shared" si="20"/>
        <v>#VALUE!</v>
      </c>
      <c r="U64" s="49" t="e">
        <f t="shared" si="20"/>
        <v>#VALUE!</v>
      </c>
      <c r="V64" s="49" t="e">
        <f t="shared" si="20"/>
        <v>#VALUE!</v>
      </c>
      <c r="W64" s="49" t="e">
        <f t="shared" si="20"/>
        <v>#VALUE!</v>
      </c>
      <c r="X64" s="49" t="e">
        <f t="shared" si="20"/>
        <v>#VALUE!</v>
      </c>
      <c r="Y64" s="49" t="e">
        <f t="shared" si="20"/>
        <v>#VALUE!</v>
      </c>
      <c r="Z64" s="49" t="e">
        <f t="shared" si="20"/>
        <v>#VALUE!</v>
      </c>
      <c r="AA64" s="49" t="e">
        <f t="shared" si="20"/>
        <v>#VALUE!</v>
      </c>
      <c r="AB64" s="49" t="e">
        <f t="shared" si="20"/>
        <v>#VALUE!</v>
      </c>
      <c r="AC64" s="49" t="e">
        <f t="shared" si="20"/>
        <v>#VALUE!</v>
      </c>
      <c r="AD64" s="49" t="e">
        <f t="shared" si="20"/>
        <v>#VALUE!</v>
      </c>
      <c r="AE64" s="49" t="e">
        <f t="shared" si="20"/>
        <v>#VALUE!</v>
      </c>
      <c r="AF64" s="49" t="e">
        <f t="shared" si="20"/>
        <v>#VALUE!</v>
      </c>
      <c r="AG64" s="49" t="e">
        <f t="shared" si="20"/>
        <v>#VALUE!</v>
      </c>
      <c r="AH64" s="50" t="s">
        <v>22</v>
      </c>
      <c r="AI64" s="48">
        <f>_xlfn.AGGREGATE(9,6,C64:AG64)</f>
        <v>0</v>
      </c>
      <c r="AJ64" s="30"/>
    </row>
    <row r="65" spans="2:36" s="26" customFormat="1" x14ac:dyDescent="0.15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I65" s="41"/>
    </row>
    <row r="66" spans="2:36" hidden="1" x14ac:dyDescent="0.15">
      <c r="C66" s="2" t="e">
        <f>YEAR(C69)</f>
        <v>#VALUE!</v>
      </c>
      <c r="D66" s="2" t="e">
        <f>MONTH(C69)</f>
        <v>#VALUE!</v>
      </c>
    </row>
    <row r="67" spans="2:36" x14ac:dyDescent="0.15">
      <c r="B67" s="6" t="s">
        <v>14</v>
      </c>
      <c r="C67" s="117" t="e">
        <f>C69</f>
        <v>#VALUE!</v>
      </c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2"/>
    </row>
    <row r="68" spans="2:36" hidden="1" x14ac:dyDescent="0.15">
      <c r="B68" s="36"/>
      <c r="C68" s="22" t="e">
        <f>DATE($C66,$D66,1)</f>
        <v>#VALUE!</v>
      </c>
      <c r="D68" s="22" t="e">
        <f t="shared" ref="D68:AG68" si="21">C68+1</f>
        <v>#VALUE!</v>
      </c>
      <c r="E68" s="22" t="e">
        <f t="shared" si="21"/>
        <v>#VALUE!</v>
      </c>
      <c r="F68" s="22" t="e">
        <f t="shared" si="21"/>
        <v>#VALUE!</v>
      </c>
      <c r="G68" s="22" t="e">
        <f t="shared" si="21"/>
        <v>#VALUE!</v>
      </c>
      <c r="H68" s="22" t="e">
        <f t="shared" si="21"/>
        <v>#VALUE!</v>
      </c>
      <c r="I68" s="22" t="e">
        <f t="shared" si="21"/>
        <v>#VALUE!</v>
      </c>
      <c r="J68" s="22" t="e">
        <f t="shared" si="21"/>
        <v>#VALUE!</v>
      </c>
      <c r="K68" s="22" t="e">
        <f t="shared" si="21"/>
        <v>#VALUE!</v>
      </c>
      <c r="L68" s="22" t="e">
        <f t="shared" si="21"/>
        <v>#VALUE!</v>
      </c>
      <c r="M68" s="22" t="e">
        <f t="shared" si="21"/>
        <v>#VALUE!</v>
      </c>
      <c r="N68" s="22" t="e">
        <f t="shared" si="21"/>
        <v>#VALUE!</v>
      </c>
      <c r="O68" s="22" t="e">
        <f t="shared" si="21"/>
        <v>#VALUE!</v>
      </c>
      <c r="P68" s="22" t="e">
        <f t="shared" si="21"/>
        <v>#VALUE!</v>
      </c>
      <c r="Q68" s="22" t="e">
        <f t="shared" si="21"/>
        <v>#VALUE!</v>
      </c>
      <c r="R68" s="22" t="e">
        <f t="shared" si="21"/>
        <v>#VALUE!</v>
      </c>
      <c r="S68" s="22" t="e">
        <f t="shared" si="21"/>
        <v>#VALUE!</v>
      </c>
      <c r="T68" s="22" t="e">
        <f t="shared" si="21"/>
        <v>#VALUE!</v>
      </c>
      <c r="U68" s="22" t="e">
        <f t="shared" si="21"/>
        <v>#VALUE!</v>
      </c>
      <c r="V68" s="22" t="e">
        <f t="shared" si="21"/>
        <v>#VALUE!</v>
      </c>
      <c r="W68" s="22" t="e">
        <f t="shared" si="21"/>
        <v>#VALUE!</v>
      </c>
      <c r="X68" s="22" t="e">
        <f t="shared" si="21"/>
        <v>#VALUE!</v>
      </c>
      <c r="Y68" s="22" t="e">
        <f t="shared" si="21"/>
        <v>#VALUE!</v>
      </c>
      <c r="Z68" s="22" t="e">
        <f t="shared" si="21"/>
        <v>#VALUE!</v>
      </c>
      <c r="AA68" s="22" t="e">
        <f t="shared" si="21"/>
        <v>#VALUE!</v>
      </c>
      <c r="AB68" s="22" t="e">
        <f t="shared" si="21"/>
        <v>#VALUE!</v>
      </c>
      <c r="AC68" s="22" t="e">
        <f t="shared" si="21"/>
        <v>#VALUE!</v>
      </c>
      <c r="AD68" s="22" t="e">
        <f t="shared" si="21"/>
        <v>#VALUE!</v>
      </c>
      <c r="AE68" s="22" t="e">
        <f t="shared" si="21"/>
        <v>#VALUE!</v>
      </c>
      <c r="AF68" s="22" t="e">
        <f t="shared" si="21"/>
        <v>#VALUE!</v>
      </c>
      <c r="AG68" s="22" t="e">
        <f t="shared" si="21"/>
        <v>#VALUE!</v>
      </c>
      <c r="AH68" s="37"/>
      <c r="AI68" s="38"/>
    </row>
    <row r="69" spans="2:36" x14ac:dyDescent="0.15">
      <c r="B69" s="20" t="s">
        <v>15</v>
      </c>
      <c r="C69" s="39" t="e">
        <f>IF(EDATE(C54,1)&gt;$G$5,"",EDATE(C54,1))</f>
        <v>#VALUE!</v>
      </c>
      <c r="D69" s="22" t="e">
        <f t="shared" ref="D69:AG69" si="22">IF(D68&gt;$G$5,"",IF(C69=EOMONTH(DATE($C66,$D66,1),0),"",IF(C69="","",C69+1)))</f>
        <v>#VALUE!</v>
      </c>
      <c r="E69" s="22" t="e">
        <f t="shared" si="22"/>
        <v>#VALUE!</v>
      </c>
      <c r="F69" s="22" t="e">
        <f t="shared" si="22"/>
        <v>#VALUE!</v>
      </c>
      <c r="G69" s="22" t="e">
        <f t="shared" si="22"/>
        <v>#VALUE!</v>
      </c>
      <c r="H69" s="22" t="e">
        <f t="shared" si="22"/>
        <v>#VALUE!</v>
      </c>
      <c r="I69" s="22" t="e">
        <f t="shared" si="22"/>
        <v>#VALUE!</v>
      </c>
      <c r="J69" s="22" t="e">
        <f t="shared" si="22"/>
        <v>#VALUE!</v>
      </c>
      <c r="K69" s="22" t="e">
        <f t="shared" si="22"/>
        <v>#VALUE!</v>
      </c>
      <c r="L69" s="22" t="e">
        <f t="shared" si="22"/>
        <v>#VALUE!</v>
      </c>
      <c r="M69" s="22" t="e">
        <f t="shared" si="22"/>
        <v>#VALUE!</v>
      </c>
      <c r="N69" s="22" t="e">
        <f t="shared" si="22"/>
        <v>#VALUE!</v>
      </c>
      <c r="O69" s="22" t="e">
        <f t="shared" si="22"/>
        <v>#VALUE!</v>
      </c>
      <c r="P69" s="22" t="e">
        <f t="shared" si="22"/>
        <v>#VALUE!</v>
      </c>
      <c r="Q69" s="22" t="e">
        <f t="shared" si="22"/>
        <v>#VALUE!</v>
      </c>
      <c r="R69" s="22" t="e">
        <f t="shared" si="22"/>
        <v>#VALUE!</v>
      </c>
      <c r="S69" s="22" t="e">
        <f t="shared" si="22"/>
        <v>#VALUE!</v>
      </c>
      <c r="T69" s="22" t="e">
        <f t="shared" si="22"/>
        <v>#VALUE!</v>
      </c>
      <c r="U69" s="22" t="e">
        <f t="shared" si="22"/>
        <v>#VALUE!</v>
      </c>
      <c r="V69" s="22" t="e">
        <f t="shared" si="22"/>
        <v>#VALUE!</v>
      </c>
      <c r="W69" s="22" t="e">
        <f t="shared" si="22"/>
        <v>#VALUE!</v>
      </c>
      <c r="X69" s="22" t="e">
        <f t="shared" si="22"/>
        <v>#VALUE!</v>
      </c>
      <c r="Y69" s="22" t="e">
        <f t="shared" si="22"/>
        <v>#VALUE!</v>
      </c>
      <c r="Z69" s="22" t="e">
        <f t="shared" si="22"/>
        <v>#VALUE!</v>
      </c>
      <c r="AA69" s="22" t="e">
        <f t="shared" si="22"/>
        <v>#VALUE!</v>
      </c>
      <c r="AB69" s="22" t="e">
        <f t="shared" si="22"/>
        <v>#VALUE!</v>
      </c>
      <c r="AC69" s="22" t="e">
        <f t="shared" si="22"/>
        <v>#VALUE!</v>
      </c>
      <c r="AD69" s="22" t="e">
        <f t="shared" si="22"/>
        <v>#VALUE!</v>
      </c>
      <c r="AE69" s="22" t="e">
        <f t="shared" si="22"/>
        <v>#VALUE!</v>
      </c>
      <c r="AF69" s="22" t="e">
        <f t="shared" si="22"/>
        <v>#VALUE!</v>
      </c>
      <c r="AG69" s="22" t="e">
        <f t="shared" si="22"/>
        <v>#VALUE!</v>
      </c>
      <c r="AH69" s="23" t="s">
        <v>16</v>
      </c>
      <c r="AI69" s="24">
        <f>+COUNTIFS(C70:AG70,"土",C71:AG71,"")+COUNTIFS(C70:AG70,"日",C71:AG71,"")</f>
        <v>0</v>
      </c>
    </row>
    <row r="70" spans="2:36" s="26" customFormat="1" x14ac:dyDescent="0.15">
      <c r="B70" s="40" t="s">
        <v>5</v>
      </c>
      <c r="C70" s="51" t="str">
        <f>IFERROR(TEXT(WEEKDAY(+C69),"aaa"),"")</f>
        <v/>
      </c>
      <c r="D70" s="51" t="str">
        <f t="shared" ref="D70:AG70" si="23">IFERROR(TEXT(WEEKDAY(+D69),"aaa"),"")</f>
        <v/>
      </c>
      <c r="E70" s="51" t="str">
        <f t="shared" si="23"/>
        <v/>
      </c>
      <c r="F70" s="51" t="str">
        <f t="shared" si="23"/>
        <v/>
      </c>
      <c r="G70" s="51" t="str">
        <f t="shared" si="23"/>
        <v/>
      </c>
      <c r="H70" s="51" t="str">
        <f t="shared" si="23"/>
        <v/>
      </c>
      <c r="I70" s="51" t="str">
        <f t="shared" si="23"/>
        <v/>
      </c>
      <c r="J70" s="51" t="str">
        <f t="shared" si="23"/>
        <v/>
      </c>
      <c r="K70" s="51" t="str">
        <f t="shared" si="23"/>
        <v/>
      </c>
      <c r="L70" s="51" t="str">
        <f t="shared" si="23"/>
        <v/>
      </c>
      <c r="M70" s="51" t="str">
        <f t="shared" si="23"/>
        <v/>
      </c>
      <c r="N70" s="51" t="str">
        <f t="shared" si="23"/>
        <v/>
      </c>
      <c r="O70" s="51" t="str">
        <f t="shared" si="23"/>
        <v/>
      </c>
      <c r="P70" s="51" t="str">
        <f t="shared" si="23"/>
        <v/>
      </c>
      <c r="Q70" s="51" t="str">
        <f t="shared" si="23"/>
        <v/>
      </c>
      <c r="R70" s="51" t="str">
        <f t="shared" si="23"/>
        <v/>
      </c>
      <c r="S70" s="51" t="str">
        <f t="shared" si="23"/>
        <v/>
      </c>
      <c r="T70" s="51" t="str">
        <f t="shared" si="23"/>
        <v/>
      </c>
      <c r="U70" s="51" t="str">
        <f t="shared" si="23"/>
        <v/>
      </c>
      <c r="V70" s="51" t="str">
        <f t="shared" si="23"/>
        <v/>
      </c>
      <c r="W70" s="51" t="str">
        <f t="shared" si="23"/>
        <v/>
      </c>
      <c r="X70" s="51" t="str">
        <f t="shared" si="23"/>
        <v/>
      </c>
      <c r="Y70" s="51" t="str">
        <f t="shared" si="23"/>
        <v/>
      </c>
      <c r="Z70" s="51" t="str">
        <f t="shared" si="23"/>
        <v/>
      </c>
      <c r="AA70" s="51" t="str">
        <f t="shared" si="23"/>
        <v/>
      </c>
      <c r="AB70" s="51" t="str">
        <f t="shared" si="23"/>
        <v/>
      </c>
      <c r="AC70" s="51" t="str">
        <f t="shared" si="23"/>
        <v/>
      </c>
      <c r="AD70" s="51" t="str">
        <f t="shared" si="23"/>
        <v/>
      </c>
      <c r="AE70" s="51" t="str">
        <f t="shared" si="23"/>
        <v/>
      </c>
      <c r="AF70" s="51" t="str">
        <f t="shared" si="23"/>
        <v/>
      </c>
      <c r="AG70" s="51" t="str">
        <f t="shared" si="23"/>
        <v/>
      </c>
      <c r="AH70" s="23" t="s">
        <v>20</v>
      </c>
      <c r="AI70" s="24">
        <f>+COUNTIF(C71:AG71,"夏休")+COUNTIF(C71:AG71,"冬休")+COUNTIF(C71:AG71,"中止")+COUNTIF(C71:AG71,"工場")+COUNTIF(C71:AG71,"他")</f>
        <v>0</v>
      </c>
    </row>
    <row r="71" spans="2:36" s="26" customFormat="1" ht="13.5" customHeight="1" x14ac:dyDescent="0.15">
      <c r="B71" s="83" t="s">
        <v>19</v>
      </c>
      <c r="C71" s="85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105"/>
      <c r="AH71" s="27" t="s">
        <v>2</v>
      </c>
      <c r="AI71" s="28">
        <f>COUNT(C69:AG69)-AI70</f>
        <v>0</v>
      </c>
    </row>
    <row r="72" spans="2:36" s="26" customFormat="1" ht="13.5" customHeight="1" x14ac:dyDescent="0.15">
      <c r="B72" s="84"/>
      <c r="C72" s="85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105"/>
      <c r="AH72" s="27" t="s">
        <v>6</v>
      </c>
      <c r="AI72" s="29">
        <f>+COUNTIF(C73:AG74,"休")</f>
        <v>0</v>
      </c>
      <c r="AJ72" s="30" t="e">
        <f>IF(AI73&gt;0.285,"",IF(AI72&lt;AI69,"←計画日数が足りません",""))</f>
        <v>#DIV/0!</v>
      </c>
    </row>
    <row r="73" spans="2:36" s="26" customFormat="1" ht="13.5" customHeight="1" x14ac:dyDescent="0.15">
      <c r="B73" s="106" t="s">
        <v>0</v>
      </c>
      <c r="C73" s="107"/>
      <c r="D73" s="104"/>
      <c r="E73" s="108"/>
      <c r="F73" s="104"/>
      <c r="G73" s="104"/>
      <c r="H73" s="104"/>
      <c r="I73" s="104"/>
      <c r="J73" s="104"/>
      <c r="K73" s="104"/>
      <c r="L73" s="108"/>
      <c r="M73" s="104"/>
      <c r="N73" s="104"/>
      <c r="O73" s="104"/>
      <c r="P73" s="104"/>
      <c r="Q73" s="104"/>
      <c r="R73" s="104"/>
      <c r="S73" s="108"/>
      <c r="T73" s="104"/>
      <c r="U73" s="104"/>
      <c r="V73" s="104"/>
      <c r="W73" s="104"/>
      <c r="X73" s="104"/>
      <c r="Y73" s="104"/>
      <c r="Z73" s="108"/>
      <c r="AA73" s="104"/>
      <c r="AB73" s="104"/>
      <c r="AC73" s="104"/>
      <c r="AD73" s="104"/>
      <c r="AE73" s="104"/>
      <c r="AF73" s="104"/>
      <c r="AG73" s="110"/>
      <c r="AH73" s="27" t="s">
        <v>8</v>
      </c>
      <c r="AI73" s="31" t="e">
        <f>+AI72/AI71</f>
        <v>#DIV/0!</v>
      </c>
    </row>
    <row r="74" spans="2:36" s="26" customFormat="1" x14ac:dyDescent="0.15">
      <c r="B74" s="106"/>
      <c r="C74" s="107"/>
      <c r="D74" s="104"/>
      <c r="E74" s="108"/>
      <c r="F74" s="104"/>
      <c r="G74" s="104"/>
      <c r="H74" s="104"/>
      <c r="I74" s="104"/>
      <c r="J74" s="104"/>
      <c r="K74" s="104"/>
      <c r="L74" s="108"/>
      <c r="M74" s="104"/>
      <c r="N74" s="104"/>
      <c r="O74" s="104"/>
      <c r="P74" s="104"/>
      <c r="Q74" s="104"/>
      <c r="R74" s="104"/>
      <c r="S74" s="108"/>
      <c r="T74" s="104"/>
      <c r="U74" s="104"/>
      <c r="V74" s="104"/>
      <c r="W74" s="104"/>
      <c r="X74" s="104"/>
      <c r="Y74" s="104"/>
      <c r="Z74" s="108"/>
      <c r="AA74" s="104"/>
      <c r="AB74" s="104"/>
      <c r="AC74" s="104"/>
      <c r="AD74" s="104"/>
      <c r="AE74" s="104"/>
      <c r="AF74" s="104"/>
      <c r="AG74" s="110"/>
      <c r="AH74" s="27" t="s">
        <v>9</v>
      </c>
      <c r="AI74" s="29">
        <f>+COUNTA(C75:AG76)</f>
        <v>0</v>
      </c>
    </row>
    <row r="75" spans="2:36" s="26" customFormat="1" x14ac:dyDescent="0.15">
      <c r="B75" s="111" t="s">
        <v>7</v>
      </c>
      <c r="C75" s="113"/>
      <c r="D75" s="108"/>
      <c r="E75" s="119"/>
      <c r="F75" s="108"/>
      <c r="G75" s="108"/>
      <c r="H75" s="108"/>
      <c r="I75" s="108"/>
      <c r="J75" s="108"/>
      <c r="K75" s="108"/>
      <c r="L75" s="119"/>
      <c r="M75" s="108"/>
      <c r="N75" s="108"/>
      <c r="O75" s="108"/>
      <c r="P75" s="108"/>
      <c r="Q75" s="108"/>
      <c r="R75" s="108"/>
      <c r="S75" s="119"/>
      <c r="T75" s="108"/>
      <c r="U75" s="108"/>
      <c r="V75" s="108"/>
      <c r="W75" s="108"/>
      <c r="X75" s="108"/>
      <c r="Y75" s="108"/>
      <c r="Z75" s="119"/>
      <c r="AA75" s="108"/>
      <c r="AB75" s="108"/>
      <c r="AC75" s="108"/>
      <c r="AD75" s="108"/>
      <c r="AE75" s="108"/>
      <c r="AF75" s="108"/>
      <c r="AG75" s="115"/>
      <c r="AH75" s="32" t="s">
        <v>4</v>
      </c>
      <c r="AI75" s="33" t="e">
        <f>+AI74/AI71</f>
        <v>#DIV/0!</v>
      </c>
    </row>
    <row r="76" spans="2:36" s="26" customFormat="1" x14ac:dyDescent="0.15">
      <c r="B76" s="112"/>
      <c r="C76" s="114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16"/>
      <c r="AH76" s="34" t="s">
        <v>13</v>
      </c>
      <c r="AI76" s="35" t="str">
        <f>IF(7&gt;AI71,"対象外",IF(AI74&gt;=AI69,"OK","NG"))</f>
        <v>対象外</v>
      </c>
      <c r="AJ76" s="30" t="str">
        <f>IF(AI76="対象外","←７日間に満たない期間は達成判定の対象外",IF(AI76="NG","←月単位未達成","←月単位達成"))</f>
        <v>←７日間に満たない期間は達成判定の対象外</v>
      </c>
    </row>
    <row r="77" spans="2:36" hidden="1" x14ac:dyDescent="0.15">
      <c r="B77" s="15"/>
      <c r="C77" s="46" t="e">
        <f t="shared" ref="C77:AG77" si="24">IF(AND(DAY(C69)&gt;=22,DAY(C69)&lt;=28,C70="土"),1,0)</f>
        <v>#VALUE!</v>
      </c>
      <c r="D77" s="46" t="e">
        <f t="shared" si="24"/>
        <v>#VALUE!</v>
      </c>
      <c r="E77" s="46" t="e">
        <f t="shared" si="24"/>
        <v>#VALUE!</v>
      </c>
      <c r="F77" s="46" t="e">
        <f t="shared" si="24"/>
        <v>#VALUE!</v>
      </c>
      <c r="G77" s="46" t="e">
        <f t="shared" si="24"/>
        <v>#VALUE!</v>
      </c>
      <c r="H77" s="46" t="e">
        <f t="shared" si="24"/>
        <v>#VALUE!</v>
      </c>
      <c r="I77" s="46" t="e">
        <f t="shared" si="24"/>
        <v>#VALUE!</v>
      </c>
      <c r="J77" s="46" t="e">
        <f t="shared" si="24"/>
        <v>#VALUE!</v>
      </c>
      <c r="K77" s="46" t="e">
        <f t="shared" si="24"/>
        <v>#VALUE!</v>
      </c>
      <c r="L77" s="46" t="e">
        <f t="shared" si="24"/>
        <v>#VALUE!</v>
      </c>
      <c r="M77" s="46" t="e">
        <f t="shared" si="24"/>
        <v>#VALUE!</v>
      </c>
      <c r="N77" s="46" t="e">
        <f t="shared" si="24"/>
        <v>#VALUE!</v>
      </c>
      <c r="O77" s="46" t="e">
        <f t="shared" si="24"/>
        <v>#VALUE!</v>
      </c>
      <c r="P77" s="46" t="e">
        <f t="shared" si="24"/>
        <v>#VALUE!</v>
      </c>
      <c r="Q77" s="46" t="e">
        <f t="shared" si="24"/>
        <v>#VALUE!</v>
      </c>
      <c r="R77" s="46" t="e">
        <f t="shared" si="24"/>
        <v>#VALUE!</v>
      </c>
      <c r="S77" s="46" t="e">
        <f t="shared" si="24"/>
        <v>#VALUE!</v>
      </c>
      <c r="T77" s="46" t="e">
        <f t="shared" si="24"/>
        <v>#VALUE!</v>
      </c>
      <c r="U77" s="46" t="e">
        <f t="shared" si="24"/>
        <v>#VALUE!</v>
      </c>
      <c r="V77" s="46" t="e">
        <f t="shared" si="24"/>
        <v>#VALUE!</v>
      </c>
      <c r="W77" s="46" t="e">
        <f t="shared" si="24"/>
        <v>#VALUE!</v>
      </c>
      <c r="X77" s="46" t="e">
        <f t="shared" si="24"/>
        <v>#VALUE!</v>
      </c>
      <c r="Y77" s="46" t="e">
        <f t="shared" si="24"/>
        <v>#VALUE!</v>
      </c>
      <c r="Z77" s="46" t="e">
        <f t="shared" si="24"/>
        <v>#VALUE!</v>
      </c>
      <c r="AA77" s="46" t="e">
        <f t="shared" si="24"/>
        <v>#VALUE!</v>
      </c>
      <c r="AB77" s="46" t="e">
        <f t="shared" si="24"/>
        <v>#VALUE!</v>
      </c>
      <c r="AC77" s="46" t="e">
        <f t="shared" si="24"/>
        <v>#VALUE!</v>
      </c>
      <c r="AD77" s="46" t="e">
        <f t="shared" si="24"/>
        <v>#VALUE!</v>
      </c>
      <c r="AE77" s="46" t="e">
        <f t="shared" si="24"/>
        <v>#VALUE!</v>
      </c>
      <c r="AF77" s="46" t="e">
        <f t="shared" si="24"/>
        <v>#VALUE!</v>
      </c>
      <c r="AG77" s="46" t="e">
        <f t="shared" si="24"/>
        <v>#VALUE!</v>
      </c>
      <c r="AH77" s="47" t="s">
        <v>21</v>
      </c>
      <c r="AI77" s="48">
        <f>_xlfn.AGGREGATE(9,6,C77:AG77)</f>
        <v>0</v>
      </c>
      <c r="AJ77" s="30"/>
    </row>
    <row r="78" spans="2:36" hidden="1" x14ac:dyDescent="0.15">
      <c r="B78" s="15"/>
      <c r="C78" s="49" t="e">
        <f t="shared" ref="C78:AG78" si="25">IF(AND(DAY(C69)&gt;=22,DAY(C69)&lt;=28,C70="土",OR(C75="休",C75="雨")),1,0)</f>
        <v>#VALUE!</v>
      </c>
      <c r="D78" s="49" t="e">
        <f t="shared" si="25"/>
        <v>#VALUE!</v>
      </c>
      <c r="E78" s="49" t="e">
        <f t="shared" si="25"/>
        <v>#VALUE!</v>
      </c>
      <c r="F78" s="49" t="e">
        <f t="shared" si="25"/>
        <v>#VALUE!</v>
      </c>
      <c r="G78" s="49" t="e">
        <f t="shared" si="25"/>
        <v>#VALUE!</v>
      </c>
      <c r="H78" s="49" t="e">
        <f t="shared" si="25"/>
        <v>#VALUE!</v>
      </c>
      <c r="I78" s="49" t="e">
        <f t="shared" si="25"/>
        <v>#VALUE!</v>
      </c>
      <c r="J78" s="49" t="e">
        <f t="shared" si="25"/>
        <v>#VALUE!</v>
      </c>
      <c r="K78" s="49" t="e">
        <f t="shared" si="25"/>
        <v>#VALUE!</v>
      </c>
      <c r="L78" s="49" t="e">
        <f t="shared" si="25"/>
        <v>#VALUE!</v>
      </c>
      <c r="M78" s="49" t="e">
        <f t="shared" si="25"/>
        <v>#VALUE!</v>
      </c>
      <c r="N78" s="49" t="e">
        <f t="shared" si="25"/>
        <v>#VALUE!</v>
      </c>
      <c r="O78" s="49" t="e">
        <f t="shared" si="25"/>
        <v>#VALUE!</v>
      </c>
      <c r="P78" s="49" t="e">
        <f t="shared" si="25"/>
        <v>#VALUE!</v>
      </c>
      <c r="Q78" s="49" t="e">
        <f t="shared" si="25"/>
        <v>#VALUE!</v>
      </c>
      <c r="R78" s="49" t="e">
        <f t="shared" si="25"/>
        <v>#VALUE!</v>
      </c>
      <c r="S78" s="49" t="e">
        <f t="shared" si="25"/>
        <v>#VALUE!</v>
      </c>
      <c r="T78" s="49" t="e">
        <f t="shared" si="25"/>
        <v>#VALUE!</v>
      </c>
      <c r="U78" s="49" t="e">
        <f t="shared" si="25"/>
        <v>#VALUE!</v>
      </c>
      <c r="V78" s="49" t="e">
        <f t="shared" si="25"/>
        <v>#VALUE!</v>
      </c>
      <c r="W78" s="49" t="e">
        <f t="shared" si="25"/>
        <v>#VALUE!</v>
      </c>
      <c r="X78" s="49" t="e">
        <f t="shared" si="25"/>
        <v>#VALUE!</v>
      </c>
      <c r="Y78" s="49" t="e">
        <f t="shared" si="25"/>
        <v>#VALUE!</v>
      </c>
      <c r="Z78" s="49" t="e">
        <f t="shared" si="25"/>
        <v>#VALUE!</v>
      </c>
      <c r="AA78" s="49" t="e">
        <f t="shared" si="25"/>
        <v>#VALUE!</v>
      </c>
      <c r="AB78" s="49" t="e">
        <f t="shared" si="25"/>
        <v>#VALUE!</v>
      </c>
      <c r="AC78" s="49" t="e">
        <f t="shared" si="25"/>
        <v>#VALUE!</v>
      </c>
      <c r="AD78" s="49" t="e">
        <f t="shared" si="25"/>
        <v>#VALUE!</v>
      </c>
      <c r="AE78" s="49" t="e">
        <f t="shared" si="25"/>
        <v>#VALUE!</v>
      </c>
      <c r="AF78" s="49" t="e">
        <f t="shared" si="25"/>
        <v>#VALUE!</v>
      </c>
      <c r="AG78" s="49" t="e">
        <f t="shared" si="25"/>
        <v>#VALUE!</v>
      </c>
      <c r="AH78" s="50" t="s">
        <v>22</v>
      </c>
      <c r="AI78" s="48">
        <f>_xlfn.AGGREGATE(9,6,C78:AG78)</f>
        <v>0</v>
      </c>
      <c r="AJ78" s="30"/>
    </row>
    <row r="79" spans="2:36" s="26" customFormat="1" x14ac:dyDescent="0.15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I79" s="41"/>
    </row>
    <row r="80" spans="2:36" hidden="1" x14ac:dyDescent="0.15">
      <c r="C80" s="2" t="e">
        <f>YEAR(C83)</f>
        <v>#VALUE!</v>
      </c>
      <c r="D80" s="2" t="e">
        <f>MONTH(C83)</f>
        <v>#VALUE!</v>
      </c>
    </row>
    <row r="81" spans="2:36" x14ac:dyDescent="0.15">
      <c r="B81" s="6" t="s">
        <v>14</v>
      </c>
      <c r="C81" s="117" t="e">
        <f>C83</f>
        <v>#VALUE!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2"/>
    </row>
    <row r="82" spans="2:36" hidden="1" x14ac:dyDescent="0.15">
      <c r="B82" s="36"/>
      <c r="C82" s="22" t="e">
        <f>DATE($C80,$D80,1)</f>
        <v>#VALUE!</v>
      </c>
      <c r="D82" s="22" t="e">
        <f t="shared" ref="D82:AG82" si="26">C82+1</f>
        <v>#VALUE!</v>
      </c>
      <c r="E82" s="22" t="e">
        <f t="shared" si="26"/>
        <v>#VALUE!</v>
      </c>
      <c r="F82" s="22" t="e">
        <f t="shared" si="26"/>
        <v>#VALUE!</v>
      </c>
      <c r="G82" s="22" t="e">
        <f t="shared" si="26"/>
        <v>#VALUE!</v>
      </c>
      <c r="H82" s="22" t="e">
        <f t="shared" si="26"/>
        <v>#VALUE!</v>
      </c>
      <c r="I82" s="22" t="e">
        <f t="shared" si="26"/>
        <v>#VALUE!</v>
      </c>
      <c r="J82" s="22" t="e">
        <f t="shared" si="26"/>
        <v>#VALUE!</v>
      </c>
      <c r="K82" s="22" t="e">
        <f t="shared" si="26"/>
        <v>#VALUE!</v>
      </c>
      <c r="L82" s="22" t="e">
        <f t="shared" si="26"/>
        <v>#VALUE!</v>
      </c>
      <c r="M82" s="22" t="e">
        <f t="shared" si="26"/>
        <v>#VALUE!</v>
      </c>
      <c r="N82" s="22" t="e">
        <f t="shared" si="26"/>
        <v>#VALUE!</v>
      </c>
      <c r="O82" s="22" t="e">
        <f t="shared" si="26"/>
        <v>#VALUE!</v>
      </c>
      <c r="P82" s="22" t="e">
        <f t="shared" si="26"/>
        <v>#VALUE!</v>
      </c>
      <c r="Q82" s="22" t="e">
        <f t="shared" si="26"/>
        <v>#VALUE!</v>
      </c>
      <c r="R82" s="22" t="e">
        <f t="shared" si="26"/>
        <v>#VALUE!</v>
      </c>
      <c r="S82" s="22" t="e">
        <f t="shared" si="26"/>
        <v>#VALUE!</v>
      </c>
      <c r="T82" s="22" t="e">
        <f t="shared" si="26"/>
        <v>#VALUE!</v>
      </c>
      <c r="U82" s="22" t="e">
        <f t="shared" si="26"/>
        <v>#VALUE!</v>
      </c>
      <c r="V82" s="22" t="e">
        <f t="shared" si="26"/>
        <v>#VALUE!</v>
      </c>
      <c r="W82" s="22" t="e">
        <f t="shared" si="26"/>
        <v>#VALUE!</v>
      </c>
      <c r="X82" s="22" t="e">
        <f t="shared" si="26"/>
        <v>#VALUE!</v>
      </c>
      <c r="Y82" s="22" t="e">
        <f t="shared" si="26"/>
        <v>#VALUE!</v>
      </c>
      <c r="Z82" s="22" t="e">
        <f t="shared" si="26"/>
        <v>#VALUE!</v>
      </c>
      <c r="AA82" s="22" t="e">
        <f t="shared" si="26"/>
        <v>#VALUE!</v>
      </c>
      <c r="AB82" s="22" t="e">
        <f t="shared" si="26"/>
        <v>#VALUE!</v>
      </c>
      <c r="AC82" s="22" t="e">
        <f t="shared" si="26"/>
        <v>#VALUE!</v>
      </c>
      <c r="AD82" s="22" t="e">
        <f t="shared" si="26"/>
        <v>#VALUE!</v>
      </c>
      <c r="AE82" s="22" t="e">
        <f t="shared" si="26"/>
        <v>#VALUE!</v>
      </c>
      <c r="AF82" s="22" t="e">
        <f t="shared" si="26"/>
        <v>#VALUE!</v>
      </c>
      <c r="AG82" s="22" t="e">
        <f t="shared" si="26"/>
        <v>#VALUE!</v>
      </c>
      <c r="AH82" s="37"/>
      <c r="AI82" s="38"/>
    </row>
    <row r="83" spans="2:36" x14ac:dyDescent="0.15">
      <c r="B83" s="20" t="s">
        <v>15</v>
      </c>
      <c r="C83" s="39" t="e">
        <f>IF(EDATE(C68,1)&gt;$G$5,"",EDATE(C68,1))</f>
        <v>#VALUE!</v>
      </c>
      <c r="D83" s="22" t="e">
        <f t="shared" ref="D83:AG83" si="27">IF(D82&gt;$G$5,"",IF(C83=EOMONTH(DATE($C80,$D80,1),0),"",IF(C83="","",C83+1)))</f>
        <v>#VALUE!</v>
      </c>
      <c r="E83" s="22" t="e">
        <f t="shared" si="27"/>
        <v>#VALUE!</v>
      </c>
      <c r="F83" s="22" t="e">
        <f t="shared" si="27"/>
        <v>#VALUE!</v>
      </c>
      <c r="G83" s="22" t="e">
        <f t="shared" si="27"/>
        <v>#VALUE!</v>
      </c>
      <c r="H83" s="22" t="e">
        <f t="shared" si="27"/>
        <v>#VALUE!</v>
      </c>
      <c r="I83" s="22" t="e">
        <f t="shared" si="27"/>
        <v>#VALUE!</v>
      </c>
      <c r="J83" s="22" t="e">
        <f t="shared" si="27"/>
        <v>#VALUE!</v>
      </c>
      <c r="K83" s="22" t="e">
        <f t="shared" si="27"/>
        <v>#VALUE!</v>
      </c>
      <c r="L83" s="22" t="e">
        <f t="shared" si="27"/>
        <v>#VALUE!</v>
      </c>
      <c r="M83" s="22" t="e">
        <f t="shared" si="27"/>
        <v>#VALUE!</v>
      </c>
      <c r="N83" s="22" t="e">
        <f t="shared" si="27"/>
        <v>#VALUE!</v>
      </c>
      <c r="O83" s="22" t="e">
        <f t="shared" si="27"/>
        <v>#VALUE!</v>
      </c>
      <c r="P83" s="22" t="e">
        <f t="shared" si="27"/>
        <v>#VALUE!</v>
      </c>
      <c r="Q83" s="22" t="e">
        <f t="shared" si="27"/>
        <v>#VALUE!</v>
      </c>
      <c r="R83" s="22" t="e">
        <f t="shared" si="27"/>
        <v>#VALUE!</v>
      </c>
      <c r="S83" s="22" t="e">
        <f t="shared" si="27"/>
        <v>#VALUE!</v>
      </c>
      <c r="T83" s="22" t="e">
        <f t="shared" si="27"/>
        <v>#VALUE!</v>
      </c>
      <c r="U83" s="22" t="e">
        <f t="shared" si="27"/>
        <v>#VALUE!</v>
      </c>
      <c r="V83" s="22" t="e">
        <f t="shared" si="27"/>
        <v>#VALUE!</v>
      </c>
      <c r="W83" s="22" t="e">
        <f t="shared" si="27"/>
        <v>#VALUE!</v>
      </c>
      <c r="X83" s="22" t="e">
        <f t="shared" si="27"/>
        <v>#VALUE!</v>
      </c>
      <c r="Y83" s="22" t="e">
        <f t="shared" si="27"/>
        <v>#VALUE!</v>
      </c>
      <c r="Z83" s="22" t="e">
        <f t="shared" si="27"/>
        <v>#VALUE!</v>
      </c>
      <c r="AA83" s="22" t="e">
        <f t="shared" si="27"/>
        <v>#VALUE!</v>
      </c>
      <c r="AB83" s="22" t="e">
        <f t="shared" si="27"/>
        <v>#VALUE!</v>
      </c>
      <c r="AC83" s="22" t="e">
        <f t="shared" si="27"/>
        <v>#VALUE!</v>
      </c>
      <c r="AD83" s="22" t="e">
        <f t="shared" si="27"/>
        <v>#VALUE!</v>
      </c>
      <c r="AE83" s="22" t="e">
        <f t="shared" si="27"/>
        <v>#VALUE!</v>
      </c>
      <c r="AF83" s="22" t="e">
        <f t="shared" si="27"/>
        <v>#VALUE!</v>
      </c>
      <c r="AG83" s="22" t="e">
        <f t="shared" si="27"/>
        <v>#VALUE!</v>
      </c>
      <c r="AH83" s="23" t="s">
        <v>16</v>
      </c>
      <c r="AI83" s="24">
        <f>+COUNTIFS(C84:AG84,"土",C85:AG85,"")+COUNTIFS(C84:AG84,"日",C85:AG85,"")</f>
        <v>0</v>
      </c>
    </row>
    <row r="84" spans="2:36" s="26" customFormat="1" x14ac:dyDescent="0.15">
      <c r="B84" s="40" t="s">
        <v>5</v>
      </c>
      <c r="C84" s="51" t="str">
        <f>IFERROR(TEXT(WEEKDAY(+C83),"aaa"),"")</f>
        <v/>
      </c>
      <c r="D84" s="51" t="str">
        <f t="shared" ref="D84:AG84" si="28">IFERROR(TEXT(WEEKDAY(+D83),"aaa"),"")</f>
        <v/>
      </c>
      <c r="E84" s="51" t="str">
        <f t="shared" si="28"/>
        <v/>
      </c>
      <c r="F84" s="51" t="str">
        <f t="shared" si="28"/>
        <v/>
      </c>
      <c r="G84" s="51" t="str">
        <f t="shared" si="28"/>
        <v/>
      </c>
      <c r="H84" s="51" t="str">
        <f t="shared" si="28"/>
        <v/>
      </c>
      <c r="I84" s="51" t="str">
        <f t="shared" si="28"/>
        <v/>
      </c>
      <c r="J84" s="51" t="str">
        <f t="shared" si="28"/>
        <v/>
      </c>
      <c r="K84" s="51" t="str">
        <f t="shared" si="28"/>
        <v/>
      </c>
      <c r="L84" s="51" t="str">
        <f t="shared" si="28"/>
        <v/>
      </c>
      <c r="M84" s="51" t="str">
        <f t="shared" si="28"/>
        <v/>
      </c>
      <c r="N84" s="51" t="str">
        <f t="shared" si="28"/>
        <v/>
      </c>
      <c r="O84" s="51" t="str">
        <f t="shared" si="28"/>
        <v/>
      </c>
      <c r="P84" s="51" t="str">
        <f t="shared" si="28"/>
        <v/>
      </c>
      <c r="Q84" s="51" t="str">
        <f t="shared" si="28"/>
        <v/>
      </c>
      <c r="R84" s="51" t="str">
        <f t="shared" si="28"/>
        <v/>
      </c>
      <c r="S84" s="51" t="str">
        <f t="shared" si="28"/>
        <v/>
      </c>
      <c r="T84" s="51" t="str">
        <f t="shared" si="28"/>
        <v/>
      </c>
      <c r="U84" s="51" t="str">
        <f t="shared" si="28"/>
        <v/>
      </c>
      <c r="V84" s="51" t="str">
        <f t="shared" si="28"/>
        <v/>
      </c>
      <c r="W84" s="51" t="str">
        <f t="shared" si="28"/>
        <v/>
      </c>
      <c r="X84" s="51" t="str">
        <f t="shared" si="28"/>
        <v/>
      </c>
      <c r="Y84" s="51" t="str">
        <f t="shared" si="28"/>
        <v/>
      </c>
      <c r="Z84" s="51" t="str">
        <f t="shared" si="28"/>
        <v/>
      </c>
      <c r="AA84" s="51" t="str">
        <f t="shared" si="28"/>
        <v/>
      </c>
      <c r="AB84" s="51" t="str">
        <f t="shared" si="28"/>
        <v/>
      </c>
      <c r="AC84" s="51" t="str">
        <f t="shared" si="28"/>
        <v/>
      </c>
      <c r="AD84" s="51" t="str">
        <f t="shared" si="28"/>
        <v/>
      </c>
      <c r="AE84" s="51" t="str">
        <f t="shared" si="28"/>
        <v/>
      </c>
      <c r="AF84" s="51" t="str">
        <f t="shared" si="28"/>
        <v/>
      </c>
      <c r="AG84" s="51" t="str">
        <f t="shared" si="28"/>
        <v/>
      </c>
      <c r="AH84" s="23" t="s">
        <v>20</v>
      </c>
      <c r="AI84" s="24">
        <f>+COUNTIF(C85:AG85,"夏休")+COUNTIF(C85:AG85,"冬休")+COUNTIF(C85:AG85,"中止")+COUNTIF(C85:AG85,"工場")+COUNTIF(C85:AG85,"他")</f>
        <v>0</v>
      </c>
    </row>
    <row r="85" spans="2:36" s="26" customFormat="1" ht="13.5" customHeight="1" x14ac:dyDescent="0.15">
      <c r="B85" s="83" t="s">
        <v>19</v>
      </c>
      <c r="C85" s="85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105"/>
      <c r="AH85" s="27" t="s">
        <v>2</v>
      </c>
      <c r="AI85" s="28">
        <f>COUNT(C83:AG83)-AI84</f>
        <v>0</v>
      </c>
    </row>
    <row r="86" spans="2:36" s="26" customFormat="1" ht="13.5" customHeight="1" x14ac:dyDescent="0.15">
      <c r="B86" s="84"/>
      <c r="C86" s="85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105"/>
      <c r="AH86" s="27" t="s">
        <v>6</v>
      </c>
      <c r="AI86" s="29">
        <f>+COUNTIF(C87:AG88,"休")</f>
        <v>0</v>
      </c>
      <c r="AJ86" s="30" t="e">
        <f>IF(AI87&gt;0.285,"",IF(AI86&lt;AI83,"←計画日数が足りません",""))</f>
        <v>#DIV/0!</v>
      </c>
    </row>
    <row r="87" spans="2:36" s="26" customFormat="1" ht="13.5" customHeight="1" x14ac:dyDescent="0.15">
      <c r="B87" s="106" t="s">
        <v>0</v>
      </c>
      <c r="C87" s="107"/>
      <c r="D87" s="104"/>
      <c r="E87" s="104"/>
      <c r="F87" s="104"/>
      <c r="G87" s="104"/>
      <c r="H87" s="104"/>
      <c r="I87" s="108"/>
      <c r="J87" s="104"/>
      <c r="K87" s="104"/>
      <c r="L87" s="104"/>
      <c r="M87" s="104"/>
      <c r="N87" s="104"/>
      <c r="O87" s="104"/>
      <c r="P87" s="108"/>
      <c r="Q87" s="104"/>
      <c r="R87" s="104"/>
      <c r="S87" s="104"/>
      <c r="T87" s="104"/>
      <c r="U87" s="104"/>
      <c r="V87" s="104"/>
      <c r="W87" s="108"/>
      <c r="X87" s="104"/>
      <c r="Y87" s="104"/>
      <c r="Z87" s="104"/>
      <c r="AA87" s="104"/>
      <c r="AB87" s="104"/>
      <c r="AC87" s="104"/>
      <c r="AD87" s="108"/>
      <c r="AE87" s="104"/>
      <c r="AF87" s="104"/>
      <c r="AG87" s="110"/>
      <c r="AH87" s="27" t="s">
        <v>8</v>
      </c>
      <c r="AI87" s="31" t="e">
        <f>+AI86/AI85</f>
        <v>#DIV/0!</v>
      </c>
    </row>
    <row r="88" spans="2:36" s="26" customFormat="1" x14ac:dyDescent="0.15">
      <c r="B88" s="106"/>
      <c r="C88" s="107"/>
      <c r="D88" s="104"/>
      <c r="E88" s="104"/>
      <c r="F88" s="104"/>
      <c r="G88" s="104"/>
      <c r="H88" s="104"/>
      <c r="I88" s="108"/>
      <c r="J88" s="104"/>
      <c r="K88" s="104"/>
      <c r="L88" s="104"/>
      <c r="M88" s="104"/>
      <c r="N88" s="104"/>
      <c r="O88" s="104"/>
      <c r="P88" s="108"/>
      <c r="Q88" s="104"/>
      <c r="R88" s="104"/>
      <c r="S88" s="104"/>
      <c r="T88" s="104"/>
      <c r="U88" s="104"/>
      <c r="V88" s="104"/>
      <c r="W88" s="108"/>
      <c r="X88" s="104"/>
      <c r="Y88" s="104"/>
      <c r="Z88" s="104"/>
      <c r="AA88" s="104"/>
      <c r="AB88" s="104"/>
      <c r="AC88" s="104"/>
      <c r="AD88" s="108"/>
      <c r="AE88" s="104"/>
      <c r="AF88" s="104"/>
      <c r="AG88" s="110"/>
      <c r="AH88" s="27" t="s">
        <v>9</v>
      </c>
      <c r="AI88" s="29">
        <f>+COUNTA(C89:AG90)</f>
        <v>0</v>
      </c>
    </row>
    <row r="89" spans="2:36" s="26" customFormat="1" x14ac:dyDescent="0.15">
      <c r="B89" s="111" t="s">
        <v>7</v>
      </c>
      <c r="C89" s="113"/>
      <c r="D89" s="108"/>
      <c r="E89" s="108"/>
      <c r="F89" s="108"/>
      <c r="G89" s="108"/>
      <c r="H89" s="108"/>
      <c r="I89" s="119"/>
      <c r="J89" s="108"/>
      <c r="K89" s="108"/>
      <c r="L89" s="108"/>
      <c r="M89" s="108"/>
      <c r="N89" s="108"/>
      <c r="O89" s="108"/>
      <c r="P89" s="119"/>
      <c r="Q89" s="108"/>
      <c r="R89" s="108"/>
      <c r="S89" s="108"/>
      <c r="T89" s="108"/>
      <c r="U89" s="108"/>
      <c r="V89" s="108"/>
      <c r="W89" s="119"/>
      <c r="X89" s="108"/>
      <c r="Y89" s="108"/>
      <c r="Z89" s="108"/>
      <c r="AA89" s="108"/>
      <c r="AB89" s="108"/>
      <c r="AC89" s="108"/>
      <c r="AD89" s="119"/>
      <c r="AE89" s="108"/>
      <c r="AF89" s="108"/>
      <c r="AG89" s="115"/>
      <c r="AH89" s="32" t="s">
        <v>4</v>
      </c>
      <c r="AI89" s="33" t="e">
        <f>+AI88/AI85</f>
        <v>#DIV/0!</v>
      </c>
    </row>
    <row r="90" spans="2:36" s="26" customFormat="1" x14ac:dyDescent="0.15">
      <c r="B90" s="112"/>
      <c r="C90" s="114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16"/>
      <c r="AH90" s="34" t="s">
        <v>13</v>
      </c>
      <c r="AI90" s="35" t="str">
        <f>IF(7&gt;AI85,"対象外",IF(AI88&gt;=AI83,"OK","NG"))</f>
        <v>対象外</v>
      </c>
      <c r="AJ90" s="30" t="str">
        <f>IF(AI90="対象外","←７日間に満たない期間は達成判定の対象外",IF(AI90="NG","←月単位未達成","←月単位達成"))</f>
        <v>←７日間に満たない期間は達成判定の対象外</v>
      </c>
    </row>
    <row r="91" spans="2:36" hidden="1" x14ac:dyDescent="0.15">
      <c r="B91" s="15"/>
      <c r="C91" s="46" t="e">
        <f t="shared" ref="C91:AG91" si="29">IF(AND(DAY(C83)&gt;=22,DAY(C83)&lt;=28,C84="土"),1,0)</f>
        <v>#VALUE!</v>
      </c>
      <c r="D91" s="46" t="e">
        <f t="shared" si="29"/>
        <v>#VALUE!</v>
      </c>
      <c r="E91" s="46" t="e">
        <f t="shared" si="29"/>
        <v>#VALUE!</v>
      </c>
      <c r="F91" s="46" t="e">
        <f t="shared" si="29"/>
        <v>#VALUE!</v>
      </c>
      <c r="G91" s="46" t="e">
        <f t="shared" si="29"/>
        <v>#VALUE!</v>
      </c>
      <c r="H91" s="46" t="e">
        <f t="shared" si="29"/>
        <v>#VALUE!</v>
      </c>
      <c r="I91" s="46" t="e">
        <f t="shared" si="29"/>
        <v>#VALUE!</v>
      </c>
      <c r="J91" s="46" t="e">
        <f t="shared" si="29"/>
        <v>#VALUE!</v>
      </c>
      <c r="K91" s="46" t="e">
        <f t="shared" si="29"/>
        <v>#VALUE!</v>
      </c>
      <c r="L91" s="46" t="e">
        <f t="shared" si="29"/>
        <v>#VALUE!</v>
      </c>
      <c r="M91" s="46" t="e">
        <f t="shared" si="29"/>
        <v>#VALUE!</v>
      </c>
      <c r="N91" s="46" t="e">
        <f t="shared" si="29"/>
        <v>#VALUE!</v>
      </c>
      <c r="O91" s="46" t="e">
        <f t="shared" si="29"/>
        <v>#VALUE!</v>
      </c>
      <c r="P91" s="46" t="e">
        <f t="shared" si="29"/>
        <v>#VALUE!</v>
      </c>
      <c r="Q91" s="46" t="e">
        <f t="shared" si="29"/>
        <v>#VALUE!</v>
      </c>
      <c r="R91" s="46" t="e">
        <f t="shared" si="29"/>
        <v>#VALUE!</v>
      </c>
      <c r="S91" s="46" t="e">
        <f t="shared" si="29"/>
        <v>#VALUE!</v>
      </c>
      <c r="T91" s="46" t="e">
        <f t="shared" si="29"/>
        <v>#VALUE!</v>
      </c>
      <c r="U91" s="46" t="e">
        <f t="shared" si="29"/>
        <v>#VALUE!</v>
      </c>
      <c r="V91" s="46" t="e">
        <f t="shared" si="29"/>
        <v>#VALUE!</v>
      </c>
      <c r="W91" s="46" t="e">
        <f t="shared" si="29"/>
        <v>#VALUE!</v>
      </c>
      <c r="X91" s="46" t="e">
        <f t="shared" si="29"/>
        <v>#VALUE!</v>
      </c>
      <c r="Y91" s="46" t="e">
        <f t="shared" si="29"/>
        <v>#VALUE!</v>
      </c>
      <c r="Z91" s="46" t="e">
        <f t="shared" si="29"/>
        <v>#VALUE!</v>
      </c>
      <c r="AA91" s="46" t="e">
        <f t="shared" si="29"/>
        <v>#VALUE!</v>
      </c>
      <c r="AB91" s="46" t="e">
        <f t="shared" si="29"/>
        <v>#VALUE!</v>
      </c>
      <c r="AC91" s="46" t="e">
        <f t="shared" si="29"/>
        <v>#VALUE!</v>
      </c>
      <c r="AD91" s="46" t="e">
        <f t="shared" si="29"/>
        <v>#VALUE!</v>
      </c>
      <c r="AE91" s="46" t="e">
        <f t="shared" si="29"/>
        <v>#VALUE!</v>
      </c>
      <c r="AF91" s="46" t="e">
        <f t="shared" si="29"/>
        <v>#VALUE!</v>
      </c>
      <c r="AG91" s="46" t="e">
        <f t="shared" si="29"/>
        <v>#VALUE!</v>
      </c>
      <c r="AH91" s="47" t="s">
        <v>21</v>
      </c>
      <c r="AI91" s="48">
        <f>_xlfn.AGGREGATE(9,6,C91:AG91)</f>
        <v>0</v>
      </c>
      <c r="AJ91" s="30"/>
    </row>
    <row r="92" spans="2:36" hidden="1" x14ac:dyDescent="0.15">
      <c r="B92" s="15"/>
      <c r="C92" s="49" t="e">
        <f t="shared" ref="C92:AG92" si="30">IF(AND(DAY(C83)&gt;=22,DAY(C83)&lt;=28,C84="土",OR(C89="休",C89="雨")),1,0)</f>
        <v>#VALUE!</v>
      </c>
      <c r="D92" s="49" t="e">
        <f t="shared" si="30"/>
        <v>#VALUE!</v>
      </c>
      <c r="E92" s="49" t="e">
        <f t="shared" si="30"/>
        <v>#VALUE!</v>
      </c>
      <c r="F92" s="49" t="e">
        <f t="shared" si="30"/>
        <v>#VALUE!</v>
      </c>
      <c r="G92" s="49" t="e">
        <f t="shared" si="30"/>
        <v>#VALUE!</v>
      </c>
      <c r="H92" s="49" t="e">
        <f t="shared" si="30"/>
        <v>#VALUE!</v>
      </c>
      <c r="I92" s="49" t="e">
        <f t="shared" si="30"/>
        <v>#VALUE!</v>
      </c>
      <c r="J92" s="49" t="e">
        <f t="shared" si="30"/>
        <v>#VALUE!</v>
      </c>
      <c r="K92" s="49" t="e">
        <f t="shared" si="30"/>
        <v>#VALUE!</v>
      </c>
      <c r="L92" s="49" t="e">
        <f t="shared" si="30"/>
        <v>#VALUE!</v>
      </c>
      <c r="M92" s="49" t="e">
        <f t="shared" si="30"/>
        <v>#VALUE!</v>
      </c>
      <c r="N92" s="49" t="e">
        <f t="shared" si="30"/>
        <v>#VALUE!</v>
      </c>
      <c r="O92" s="49" t="e">
        <f t="shared" si="30"/>
        <v>#VALUE!</v>
      </c>
      <c r="P92" s="49" t="e">
        <f t="shared" si="30"/>
        <v>#VALUE!</v>
      </c>
      <c r="Q92" s="49" t="e">
        <f t="shared" si="30"/>
        <v>#VALUE!</v>
      </c>
      <c r="R92" s="49" t="e">
        <f t="shared" si="30"/>
        <v>#VALUE!</v>
      </c>
      <c r="S92" s="49" t="e">
        <f t="shared" si="30"/>
        <v>#VALUE!</v>
      </c>
      <c r="T92" s="49" t="e">
        <f t="shared" si="30"/>
        <v>#VALUE!</v>
      </c>
      <c r="U92" s="49" t="e">
        <f t="shared" si="30"/>
        <v>#VALUE!</v>
      </c>
      <c r="V92" s="49" t="e">
        <f t="shared" si="30"/>
        <v>#VALUE!</v>
      </c>
      <c r="W92" s="49" t="e">
        <f t="shared" si="30"/>
        <v>#VALUE!</v>
      </c>
      <c r="X92" s="49" t="e">
        <f t="shared" si="30"/>
        <v>#VALUE!</v>
      </c>
      <c r="Y92" s="49" t="e">
        <f t="shared" si="30"/>
        <v>#VALUE!</v>
      </c>
      <c r="Z92" s="49" t="e">
        <f t="shared" si="30"/>
        <v>#VALUE!</v>
      </c>
      <c r="AA92" s="49" t="e">
        <f t="shared" si="30"/>
        <v>#VALUE!</v>
      </c>
      <c r="AB92" s="49" t="e">
        <f t="shared" si="30"/>
        <v>#VALUE!</v>
      </c>
      <c r="AC92" s="49" t="e">
        <f t="shared" si="30"/>
        <v>#VALUE!</v>
      </c>
      <c r="AD92" s="49" t="e">
        <f t="shared" si="30"/>
        <v>#VALUE!</v>
      </c>
      <c r="AE92" s="49" t="e">
        <f t="shared" si="30"/>
        <v>#VALUE!</v>
      </c>
      <c r="AF92" s="49" t="e">
        <f t="shared" si="30"/>
        <v>#VALUE!</v>
      </c>
      <c r="AG92" s="49" t="e">
        <f t="shared" si="30"/>
        <v>#VALUE!</v>
      </c>
      <c r="AH92" s="50" t="s">
        <v>22</v>
      </c>
      <c r="AI92" s="48">
        <f>_xlfn.AGGREGATE(9,6,C92:AG92)</f>
        <v>0</v>
      </c>
      <c r="AJ92" s="30"/>
    </row>
    <row r="93" spans="2:36" s="26" customFormat="1" x14ac:dyDescent="0.15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I93" s="41"/>
    </row>
    <row r="94" spans="2:36" hidden="1" x14ac:dyDescent="0.15">
      <c r="C94" s="2" t="e">
        <f>YEAR(C97)</f>
        <v>#VALUE!</v>
      </c>
      <c r="D94" s="2" t="e">
        <f>MONTH(C97)</f>
        <v>#VALUE!</v>
      </c>
    </row>
    <row r="95" spans="2:36" x14ac:dyDescent="0.15">
      <c r="B95" s="6" t="s">
        <v>14</v>
      </c>
      <c r="C95" s="117" t="e">
        <f>C97</f>
        <v>#VALUE!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2"/>
    </row>
    <row r="96" spans="2:36" hidden="1" x14ac:dyDescent="0.15">
      <c r="B96" s="36"/>
      <c r="C96" s="22" t="e">
        <f>DATE($C94,$D94,1)</f>
        <v>#VALUE!</v>
      </c>
      <c r="D96" s="22" t="e">
        <f t="shared" ref="D96:AG96" si="31">C96+1</f>
        <v>#VALUE!</v>
      </c>
      <c r="E96" s="22" t="e">
        <f t="shared" si="31"/>
        <v>#VALUE!</v>
      </c>
      <c r="F96" s="22" t="e">
        <f t="shared" si="31"/>
        <v>#VALUE!</v>
      </c>
      <c r="G96" s="22" t="e">
        <f t="shared" si="31"/>
        <v>#VALUE!</v>
      </c>
      <c r="H96" s="22" t="e">
        <f t="shared" si="31"/>
        <v>#VALUE!</v>
      </c>
      <c r="I96" s="22" t="e">
        <f t="shared" si="31"/>
        <v>#VALUE!</v>
      </c>
      <c r="J96" s="22" t="e">
        <f t="shared" si="31"/>
        <v>#VALUE!</v>
      </c>
      <c r="K96" s="22" t="e">
        <f t="shared" si="31"/>
        <v>#VALUE!</v>
      </c>
      <c r="L96" s="22" t="e">
        <f t="shared" si="31"/>
        <v>#VALUE!</v>
      </c>
      <c r="M96" s="22" t="e">
        <f t="shared" si="31"/>
        <v>#VALUE!</v>
      </c>
      <c r="N96" s="22" t="e">
        <f t="shared" si="31"/>
        <v>#VALUE!</v>
      </c>
      <c r="O96" s="22" t="e">
        <f t="shared" si="31"/>
        <v>#VALUE!</v>
      </c>
      <c r="P96" s="22" t="e">
        <f t="shared" si="31"/>
        <v>#VALUE!</v>
      </c>
      <c r="Q96" s="22" t="e">
        <f t="shared" si="31"/>
        <v>#VALUE!</v>
      </c>
      <c r="R96" s="22" t="e">
        <f t="shared" si="31"/>
        <v>#VALUE!</v>
      </c>
      <c r="S96" s="22" t="e">
        <f t="shared" si="31"/>
        <v>#VALUE!</v>
      </c>
      <c r="T96" s="22" t="e">
        <f t="shared" si="31"/>
        <v>#VALUE!</v>
      </c>
      <c r="U96" s="22" t="e">
        <f t="shared" si="31"/>
        <v>#VALUE!</v>
      </c>
      <c r="V96" s="22" t="e">
        <f t="shared" si="31"/>
        <v>#VALUE!</v>
      </c>
      <c r="W96" s="22" t="e">
        <f t="shared" si="31"/>
        <v>#VALUE!</v>
      </c>
      <c r="X96" s="22" t="e">
        <f t="shared" si="31"/>
        <v>#VALUE!</v>
      </c>
      <c r="Y96" s="22" t="e">
        <f t="shared" si="31"/>
        <v>#VALUE!</v>
      </c>
      <c r="Z96" s="22" t="e">
        <f t="shared" si="31"/>
        <v>#VALUE!</v>
      </c>
      <c r="AA96" s="22" t="e">
        <f t="shared" si="31"/>
        <v>#VALUE!</v>
      </c>
      <c r="AB96" s="22" t="e">
        <f t="shared" si="31"/>
        <v>#VALUE!</v>
      </c>
      <c r="AC96" s="22" t="e">
        <f t="shared" si="31"/>
        <v>#VALUE!</v>
      </c>
      <c r="AD96" s="22" t="e">
        <f t="shared" si="31"/>
        <v>#VALUE!</v>
      </c>
      <c r="AE96" s="22" t="e">
        <f t="shared" si="31"/>
        <v>#VALUE!</v>
      </c>
      <c r="AF96" s="22" t="e">
        <f t="shared" si="31"/>
        <v>#VALUE!</v>
      </c>
      <c r="AG96" s="22" t="e">
        <f t="shared" si="31"/>
        <v>#VALUE!</v>
      </c>
      <c r="AH96" s="37"/>
      <c r="AI96" s="38"/>
    </row>
    <row r="97" spans="2:36" x14ac:dyDescent="0.15">
      <c r="B97" s="20" t="s">
        <v>15</v>
      </c>
      <c r="C97" s="39" t="e">
        <f>IF(EDATE(C82,1)&gt;$G$5,"",EDATE(C82,1))</f>
        <v>#VALUE!</v>
      </c>
      <c r="D97" s="22" t="e">
        <f t="shared" ref="D97:AG97" si="32">IF(D96&gt;$G$5,"",IF(C97=EOMONTH(DATE($C94,$D94,1),0),"",IF(C97="","",C97+1)))</f>
        <v>#VALUE!</v>
      </c>
      <c r="E97" s="22" t="e">
        <f t="shared" si="32"/>
        <v>#VALUE!</v>
      </c>
      <c r="F97" s="22" t="e">
        <f t="shared" si="32"/>
        <v>#VALUE!</v>
      </c>
      <c r="G97" s="22" t="e">
        <f t="shared" si="32"/>
        <v>#VALUE!</v>
      </c>
      <c r="H97" s="22" t="e">
        <f t="shared" si="32"/>
        <v>#VALUE!</v>
      </c>
      <c r="I97" s="22" t="e">
        <f t="shared" si="32"/>
        <v>#VALUE!</v>
      </c>
      <c r="J97" s="22" t="e">
        <f t="shared" si="32"/>
        <v>#VALUE!</v>
      </c>
      <c r="K97" s="22" t="e">
        <f t="shared" si="32"/>
        <v>#VALUE!</v>
      </c>
      <c r="L97" s="22" t="e">
        <f t="shared" si="32"/>
        <v>#VALUE!</v>
      </c>
      <c r="M97" s="22" t="e">
        <f t="shared" si="32"/>
        <v>#VALUE!</v>
      </c>
      <c r="N97" s="22" t="e">
        <f t="shared" si="32"/>
        <v>#VALUE!</v>
      </c>
      <c r="O97" s="22" t="e">
        <f t="shared" si="32"/>
        <v>#VALUE!</v>
      </c>
      <c r="P97" s="22" t="e">
        <f t="shared" si="32"/>
        <v>#VALUE!</v>
      </c>
      <c r="Q97" s="22" t="e">
        <f t="shared" si="32"/>
        <v>#VALUE!</v>
      </c>
      <c r="R97" s="22" t="e">
        <f t="shared" si="32"/>
        <v>#VALUE!</v>
      </c>
      <c r="S97" s="22" t="e">
        <f t="shared" si="32"/>
        <v>#VALUE!</v>
      </c>
      <c r="T97" s="22" t="e">
        <f t="shared" si="32"/>
        <v>#VALUE!</v>
      </c>
      <c r="U97" s="22" t="e">
        <f t="shared" si="32"/>
        <v>#VALUE!</v>
      </c>
      <c r="V97" s="22" t="e">
        <f t="shared" si="32"/>
        <v>#VALUE!</v>
      </c>
      <c r="W97" s="22" t="e">
        <f t="shared" si="32"/>
        <v>#VALUE!</v>
      </c>
      <c r="X97" s="22" t="e">
        <f t="shared" si="32"/>
        <v>#VALUE!</v>
      </c>
      <c r="Y97" s="22" t="e">
        <f t="shared" si="32"/>
        <v>#VALUE!</v>
      </c>
      <c r="Z97" s="22" t="e">
        <f t="shared" si="32"/>
        <v>#VALUE!</v>
      </c>
      <c r="AA97" s="22" t="e">
        <f t="shared" si="32"/>
        <v>#VALUE!</v>
      </c>
      <c r="AB97" s="22" t="e">
        <f t="shared" si="32"/>
        <v>#VALUE!</v>
      </c>
      <c r="AC97" s="22" t="e">
        <f t="shared" si="32"/>
        <v>#VALUE!</v>
      </c>
      <c r="AD97" s="22" t="e">
        <f t="shared" si="32"/>
        <v>#VALUE!</v>
      </c>
      <c r="AE97" s="22" t="e">
        <f t="shared" si="32"/>
        <v>#VALUE!</v>
      </c>
      <c r="AF97" s="22" t="e">
        <f t="shared" si="32"/>
        <v>#VALUE!</v>
      </c>
      <c r="AG97" s="22" t="e">
        <f t="shared" si="32"/>
        <v>#VALUE!</v>
      </c>
      <c r="AH97" s="23" t="s">
        <v>16</v>
      </c>
      <c r="AI97" s="24">
        <f>+COUNTIFS(C98:AG98,"土",C99:AG99,"")+COUNTIFS(C98:AG98,"日",C99:AG99,"")</f>
        <v>0</v>
      </c>
    </row>
    <row r="98" spans="2:36" s="26" customFormat="1" x14ac:dyDescent="0.15">
      <c r="B98" s="40" t="s">
        <v>5</v>
      </c>
      <c r="C98" s="51" t="str">
        <f>IFERROR(TEXT(WEEKDAY(+C97),"aaa"),"")</f>
        <v/>
      </c>
      <c r="D98" s="51" t="str">
        <f t="shared" ref="D98:AG98" si="33">IFERROR(TEXT(WEEKDAY(+D97),"aaa"),"")</f>
        <v/>
      </c>
      <c r="E98" s="51" t="str">
        <f t="shared" si="33"/>
        <v/>
      </c>
      <c r="F98" s="51" t="str">
        <f t="shared" si="33"/>
        <v/>
      </c>
      <c r="G98" s="51" t="str">
        <f t="shared" si="33"/>
        <v/>
      </c>
      <c r="H98" s="51" t="str">
        <f t="shared" si="33"/>
        <v/>
      </c>
      <c r="I98" s="51" t="str">
        <f t="shared" si="33"/>
        <v/>
      </c>
      <c r="J98" s="51" t="str">
        <f t="shared" si="33"/>
        <v/>
      </c>
      <c r="K98" s="51" t="str">
        <f t="shared" si="33"/>
        <v/>
      </c>
      <c r="L98" s="51" t="str">
        <f t="shared" si="33"/>
        <v/>
      </c>
      <c r="M98" s="51" t="str">
        <f t="shared" si="33"/>
        <v/>
      </c>
      <c r="N98" s="51" t="str">
        <f t="shared" si="33"/>
        <v/>
      </c>
      <c r="O98" s="51" t="str">
        <f t="shared" si="33"/>
        <v/>
      </c>
      <c r="P98" s="51" t="str">
        <f t="shared" si="33"/>
        <v/>
      </c>
      <c r="Q98" s="51" t="str">
        <f t="shared" si="33"/>
        <v/>
      </c>
      <c r="R98" s="51" t="str">
        <f t="shared" si="33"/>
        <v/>
      </c>
      <c r="S98" s="51" t="str">
        <f t="shared" si="33"/>
        <v/>
      </c>
      <c r="T98" s="51" t="str">
        <f t="shared" si="33"/>
        <v/>
      </c>
      <c r="U98" s="51" t="str">
        <f t="shared" si="33"/>
        <v/>
      </c>
      <c r="V98" s="51" t="str">
        <f t="shared" si="33"/>
        <v/>
      </c>
      <c r="W98" s="51" t="str">
        <f t="shared" si="33"/>
        <v/>
      </c>
      <c r="X98" s="51" t="str">
        <f t="shared" si="33"/>
        <v/>
      </c>
      <c r="Y98" s="51" t="str">
        <f t="shared" si="33"/>
        <v/>
      </c>
      <c r="Z98" s="51" t="str">
        <f t="shared" si="33"/>
        <v/>
      </c>
      <c r="AA98" s="51" t="str">
        <f t="shared" si="33"/>
        <v/>
      </c>
      <c r="AB98" s="51" t="str">
        <f t="shared" si="33"/>
        <v/>
      </c>
      <c r="AC98" s="51" t="str">
        <f t="shared" si="33"/>
        <v/>
      </c>
      <c r="AD98" s="51" t="str">
        <f t="shared" si="33"/>
        <v/>
      </c>
      <c r="AE98" s="51" t="str">
        <f t="shared" si="33"/>
        <v/>
      </c>
      <c r="AF98" s="51" t="str">
        <f t="shared" si="33"/>
        <v/>
      </c>
      <c r="AG98" s="51" t="str">
        <f t="shared" si="33"/>
        <v/>
      </c>
      <c r="AH98" s="23" t="s">
        <v>20</v>
      </c>
      <c r="AI98" s="24">
        <f>+COUNTIF(C99:AG99,"夏休")+COUNTIF(C99:AG99,"冬休")+COUNTIF(C99:AG99,"中止")+COUNTIF(C99:AG99,"工場")+COUNTIF(C99:AG99,"他")</f>
        <v>0</v>
      </c>
    </row>
    <row r="99" spans="2:36" s="26" customFormat="1" ht="13.5" customHeight="1" x14ac:dyDescent="0.15">
      <c r="B99" s="83" t="s">
        <v>19</v>
      </c>
      <c r="C99" s="85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105"/>
      <c r="AH99" s="27" t="s">
        <v>2</v>
      </c>
      <c r="AI99" s="28">
        <f>COUNT(C97:AG97)-AI98</f>
        <v>0</v>
      </c>
    </row>
    <row r="100" spans="2:36" s="26" customFormat="1" ht="13.5" customHeight="1" x14ac:dyDescent="0.15">
      <c r="B100" s="84"/>
      <c r="C100" s="85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105"/>
      <c r="AH100" s="27" t="s">
        <v>6</v>
      </c>
      <c r="AI100" s="29">
        <f>+COUNTIF(C101:AG102,"休")</f>
        <v>0</v>
      </c>
      <c r="AJ100" s="30" t="e">
        <f>IF(AI101&gt;0.285,"",IF(AI100&lt;AI97,"←計画日数が足りません",""))</f>
        <v>#DIV/0!</v>
      </c>
    </row>
    <row r="101" spans="2:36" s="26" customFormat="1" ht="13.5" customHeight="1" x14ac:dyDescent="0.15">
      <c r="B101" s="106" t="s">
        <v>0</v>
      </c>
      <c r="C101" s="107"/>
      <c r="D101" s="104"/>
      <c r="E101" s="104"/>
      <c r="F101" s="104"/>
      <c r="G101" s="108"/>
      <c r="H101" s="104"/>
      <c r="I101" s="104"/>
      <c r="J101" s="104"/>
      <c r="K101" s="104"/>
      <c r="L101" s="104"/>
      <c r="M101" s="104"/>
      <c r="N101" s="108"/>
      <c r="O101" s="104"/>
      <c r="P101" s="104"/>
      <c r="Q101" s="104"/>
      <c r="R101" s="104"/>
      <c r="S101" s="104"/>
      <c r="T101" s="104"/>
      <c r="U101" s="108"/>
      <c r="V101" s="104"/>
      <c r="W101" s="104"/>
      <c r="X101" s="104"/>
      <c r="Y101" s="104"/>
      <c r="Z101" s="104"/>
      <c r="AA101" s="104"/>
      <c r="AB101" s="108"/>
      <c r="AC101" s="104"/>
      <c r="AD101" s="104"/>
      <c r="AE101" s="104"/>
      <c r="AF101" s="104"/>
      <c r="AG101" s="110"/>
      <c r="AH101" s="27" t="s">
        <v>8</v>
      </c>
      <c r="AI101" s="31" t="e">
        <f>+AI100/AI99</f>
        <v>#DIV/0!</v>
      </c>
    </row>
    <row r="102" spans="2:36" s="26" customFormat="1" x14ac:dyDescent="0.15">
      <c r="B102" s="106"/>
      <c r="C102" s="107"/>
      <c r="D102" s="104"/>
      <c r="E102" s="104"/>
      <c r="F102" s="104"/>
      <c r="G102" s="108"/>
      <c r="H102" s="104"/>
      <c r="I102" s="104"/>
      <c r="J102" s="104"/>
      <c r="K102" s="104"/>
      <c r="L102" s="104"/>
      <c r="M102" s="104"/>
      <c r="N102" s="108"/>
      <c r="O102" s="104"/>
      <c r="P102" s="104"/>
      <c r="Q102" s="104"/>
      <c r="R102" s="104"/>
      <c r="S102" s="104"/>
      <c r="T102" s="104"/>
      <c r="U102" s="108"/>
      <c r="V102" s="104"/>
      <c r="W102" s="104"/>
      <c r="X102" s="104"/>
      <c r="Y102" s="104"/>
      <c r="Z102" s="104"/>
      <c r="AA102" s="104"/>
      <c r="AB102" s="108"/>
      <c r="AC102" s="104"/>
      <c r="AD102" s="104"/>
      <c r="AE102" s="104"/>
      <c r="AF102" s="104"/>
      <c r="AG102" s="110"/>
      <c r="AH102" s="27" t="s">
        <v>9</v>
      </c>
      <c r="AI102" s="29">
        <f>+COUNTA(C103:AG104)</f>
        <v>0</v>
      </c>
    </row>
    <row r="103" spans="2:36" s="26" customFormat="1" x14ac:dyDescent="0.15">
      <c r="B103" s="111" t="s">
        <v>7</v>
      </c>
      <c r="C103" s="113"/>
      <c r="D103" s="108"/>
      <c r="E103" s="108"/>
      <c r="F103" s="108"/>
      <c r="G103" s="119"/>
      <c r="H103" s="108"/>
      <c r="I103" s="108"/>
      <c r="J103" s="108"/>
      <c r="K103" s="108"/>
      <c r="L103" s="108"/>
      <c r="M103" s="108"/>
      <c r="N103" s="119"/>
      <c r="O103" s="108"/>
      <c r="P103" s="108"/>
      <c r="Q103" s="108"/>
      <c r="R103" s="108"/>
      <c r="S103" s="108"/>
      <c r="T103" s="108"/>
      <c r="U103" s="119"/>
      <c r="V103" s="108"/>
      <c r="W103" s="108"/>
      <c r="X103" s="108"/>
      <c r="Y103" s="108"/>
      <c r="Z103" s="108"/>
      <c r="AA103" s="108"/>
      <c r="AB103" s="119"/>
      <c r="AC103" s="108"/>
      <c r="AD103" s="108"/>
      <c r="AE103" s="108"/>
      <c r="AF103" s="108"/>
      <c r="AG103" s="115"/>
      <c r="AH103" s="32" t="s">
        <v>4</v>
      </c>
      <c r="AI103" s="33" t="e">
        <f>+AI102/AI99</f>
        <v>#DIV/0!</v>
      </c>
    </row>
    <row r="104" spans="2:36" s="26" customFormat="1" x14ac:dyDescent="0.15">
      <c r="B104" s="112"/>
      <c r="C104" s="114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16"/>
      <c r="AH104" s="34" t="s">
        <v>13</v>
      </c>
      <c r="AI104" s="35" t="str">
        <f>IF(7&gt;AI99,"対象外",IF(AI102&gt;=AI97,"OK","NG"))</f>
        <v>対象外</v>
      </c>
      <c r="AJ104" s="30" t="str">
        <f>IF(AI104="対象外","←７日間に満たない期間は達成判定の対象外",IF(AI104="NG","←月単位未達成","←月単位達成"))</f>
        <v>←７日間に満たない期間は達成判定の対象外</v>
      </c>
    </row>
    <row r="105" spans="2:36" hidden="1" x14ac:dyDescent="0.15">
      <c r="B105" s="15"/>
      <c r="C105" s="46" t="e">
        <f t="shared" ref="C105:AG105" si="34">IF(AND(DAY(C97)&gt;=22,DAY(C97)&lt;=28,C98="土"),1,0)</f>
        <v>#VALUE!</v>
      </c>
      <c r="D105" s="46" t="e">
        <f t="shared" si="34"/>
        <v>#VALUE!</v>
      </c>
      <c r="E105" s="46" t="e">
        <f t="shared" si="34"/>
        <v>#VALUE!</v>
      </c>
      <c r="F105" s="46" t="e">
        <f t="shared" si="34"/>
        <v>#VALUE!</v>
      </c>
      <c r="G105" s="46" t="e">
        <f t="shared" si="34"/>
        <v>#VALUE!</v>
      </c>
      <c r="H105" s="46" t="e">
        <f t="shared" si="34"/>
        <v>#VALUE!</v>
      </c>
      <c r="I105" s="46" t="e">
        <f t="shared" si="34"/>
        <v>#VALUE!</v>
      </c>
      <c r="J105" s="46" t="e">
        <f t="shared" si="34"/>
        <v>#VALUE!</v>
      </c>
      <c r="K105" s="46" t="e">
        <f t="shared" si="34"/>
        <v>#VALUE!</v>
      </c>
      <c r="L105" s="46" t="e">
        <f t="shared" si="34"/>
        <v>#VALUE!</v>
      </c>
      <c r="M105" s="46" t="e">
        <f t="shared" si="34"/>
        <v>#VALUE!</v>
      </c>
      <c r="N105" s="46" t="e">
        <f t="shared" si="34"/>
        <v>#VALUE!</v>
      </c>
      <c r="O105" s="46" t="e">
        <f t="shared" si="34"/>
        <v>#VALUE!</v>
      </c>
      <c r="P105" s="46" t="e">
        <f t="shared" si="34"/>
        <v>#VALUE!</v>
      </c>
      <c r="Q105" s="46" t="e">
        <f t="shared" si="34"/>
        <v>#VALUE!</v>
      </c>
      <c r="R105" s="46" t="e">
        <f t="shared" si="34"/>
        <v>#VALUE!</v>
      </c>
      <c r="S105" s="46" t="e">
        <f t="shared" si="34"/>
        <v>#VALUE!</v>
      </c>
      <c r="T105" s="46" t="e">
        <f t="shared" si="34"/>
        <v>#VALUE!</v>
      </c>
      <c r="U105" s="46" t="e">
        <f t="shared" si="34"/>
        <v>#VALUE!</v>
      </c>
      <c r="V105" s="46" t="e">
        <f t="shared" si="34"/>
        <v>#VALUE!</v>
      </c>
      <c r="W105" s="46" t="e">
        <f t="shared" si="34"/>
        <v>#VALUE!</v>
      </c>
      <c r="X105" s="46" t="e">
        <f t="shared" si="34"/>
        <v>#VALUE!</v>
      </c>
      <c r="Y105" s="46" t="e">
        <f t="shared" si="34"/>
        <v>#VALUE!</v>
      </c>
      <c r="Z105" s="46" t="e">
        <f t="shared" si="34"/>
        <v>#VALUE!</v>
      </c>
      <c r="AA105" s="46" t="e">
        <f t="shared" si="34"/>
        <v>#VALUE!</v>
      </c>
      <c r="AB105" s="46" t="e">
        <f t="shared" si="34"/>
        <v>#VALUE!</v>
      </c>
      <c r="AC105" s="46" t="e">
        <f t="shared" si="34"/>
        <v>#VALUE!</v>
      </c>
      <c r="AD105" s="46" t="e">
        <f t="shared" si="34"/>
        <v>#VALUE!</v>
      </c>
      <c r="AE105" s="46" t="e">
        <f t="shared" si="34"/>
        <v>#VALUE!</v>
      </c>
      <c r="AF105" s="46" t="e">
        <f t="shared" si="34"/>
        <v>#VALUE!</v>
      </c>
      <c r="AG105" s="46" t="e">
        <f t="shared" si="34"/>
        <v>#VALUE!</v>
      </c>
      <c r="AH105" s="47" t="s">
        <v>21</v>
      </c>
      <c r="AI105" s="48">
        <f>_xlfn.AGGREGATE(9,6,C105:AG105)</f>
        <v>0</v>
      </c>
      <c r="AJ105" s="30"/>
    </row>
    <row r="106" spans="2:36" hidden="1" x14ac:dyDescent="0.15">
      <c r="B106" s="15"/>
      <c r="C106" s="49" t="e">
        <f t="shared" ref="C106:AG106" si="35">IF(AND(DAY(C97)&gt;=22,DAY(C97)&lt;=28,C98="土",OR(C103="休",C103="雨")),1,0)</f>
        <v>#VALUE!</v>
      </c>
      <c r="D106" s="49" t="e">
        <f t="shared" si="35"/>
        <v>#VALUE!</v>
      </c>
      <c r="E106" s="49" t="e">
        <f t="shared" si="35"/>
        <v>#VALUE!</v>
      </c>
      <c r="F106" s="49" t="e">
        <f t="shared" si="35"/>
        <v>#VALUE!</v>
      </c>
      <c r="G106" s="49" t="e">
        <f t="shared" si="35"/>
        <v>#VALUE!</v>
      </c>
      <c r="H106" s="49" t="e">
        <f t="shared" si="35"/>
        <v>#VALUE!</v>
      </c>
      <c r="I106" s="49" t="e">
        <f t="shared" si="35"/>
        <v>#VALUE!</v>
      </c>
      <c r="J106" s="49" t="e">
        <f t="shared" si="35"/>
        <v>#VALUE!</v>
      </c>
      <c r="K106" s="49" t="e">
        <f t="shared" si="35"/>
        <v>#VALUE!</v>
      </c>
      <c r="L106" s="49" t="e">
        <f t="shared" si="35"/>
        <v>#VALUE!</v>
      </c>
      <c r="M106" s="49" t="e">
        <f t="shared" si="35"/>
        <v>#VALUE!</v>
      </c>
      <c r="N106" s="49" t="e">
        <f t="shared" si="35"/>
        <v>#VALUE!</v>
      </c>
      <c r="O106" s="49" t="e">
        <f t="shared" si="35"/>
        <v>#VALUE!</v>
      </c>
      <c r="P106" s="49" t="e">
        <f t="shared" si="35"/>
        <v>#VALUE!</v>
      </c>
      <c r="Q106" s="49" t="e">
        <f t="shared" si="35"/>
        <v>#VALUE!</v>
      </c>
      <c r="R106" s="49" t="e">
        <f t="shared" si="35"/>
        <v>#VALUE!</v>
      </c>
      <c r="S106" s="49" t="e">
        <f t="shared" si="35"/>
        <v>#VALUE!</v>
      </c>
      <c r="T106" s="49" t="e">
        <f t="shared" si="35"/>
        <v>#VALUE!</v>
      </c>
      <c r="U106" s="49" t="e">
        <f t="shared" si="35"/>
        <v>#VALUE!</v>
      </c>
      <c r="V106" s="49" t="e">
        <f t="shared" si="35"/>
        <v>#VALUE!</v>
      </c>
      <c r="W106" s="49" t="e">
        <f t="shared" si="35"/>
        <v>#VALUE!</v>
      </c>
      <c r="X106" s="49" t="e">
        <f t="shared" si="35"/>
        <v>#VALUE!</v>
      </c>
      <c r="Y106" s="49" t="e">
        <f t="shared" si="35"/>
        <v>#VALUE!</v>
      </c>
      <c r="Z106" s="49" t="e">
        <f t="shared" si="35"/>
        <v>#VALUE!</v>
      </c>
      <c r="AA106" s="49" t="e">
        <f t="shared" si="35"/>
        <v>#VALUE!</v>
      </c>
      <c r="AB106" s="49" t="e">
        <f t="shared" si="35"/>
        <v>#VALUE!</v>
      </c>
      <c r="AC106" s="49" t="e">
        <f t="shared" si="35"/>
        <v>#VALUE!</v>
      </c>
      <c r="AD106" s="49" t="e">
        <f t="shared" si="35"/>
        <v>#VALUE!</v>
      </c>
      <c r="AE106" s="49" t="e">
        <f t="shared" si="35"/>
        <v>#VALUE!</v>
      </c>
      <c r="AF106" s="49" t="e">
        <f t="shared" si="35"/>
        <v>#VALUE!</v>
      </c>
      <c r="AG106" s="49" t="e">
        <f t="shared" si="35"/>
        <v>#VALUE!</v>
      </c>
      <c r="AH106" s="50" t="s">
        <v>22</v>
      </c>
      <c r="AI106" s="48">
        <f>_xlfn.AGGREGATE(9,6,C106:AG106)</f>
        <v>0</v>
      </c>
      <c r="AJ106" s="30"/>
    </row>
    <row r="107" spans="2:36" s="26" customFormat="1" x14ac:dyDescent="0.15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I107" s="41"/>
    </row>
    <row r="108" spans="2:36" hidden="1" x14ac:dyDescent="0.15">
      <c r="C108" s="2" t="e">
        <f>YEAR(C111)</f>
        <v>#VALUE!</v>
      </c>
      <c r="D108" s="2" t="e">
        <f>MONTH(C111)</f>
        <v>#VALUE!</v>
      </c>
    </row>
    <row r="109" spans="2:36" x14ac:dyDescent="0.15">
      <c r="B109" s="6" t="s">
        <v>14</v>
      </c>
      <c r="C109" s="117" t="e">
        <f>C111</f>
        <v>#VALUE!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2"/>
    </row>
    <row r="110" spans="2:36" hidden="1" x14ac:dyDescent="0.15">
      <c r="B110" s="36"/>
      <c r="C110" s="22" t="e">
        <f>DATE($C108,$D108,1)</f>
        <v>#VALUE!</v>
      </c>
      <c r="D110" s="22" t="e">
        <f t="shared" ref="D110:AG110" si="36">C110+1</f>
        <v>#VALUE!</v>
      </c>
      <c r="E110" s="22" t="e">
        <f t="shared" si="36"/>
        <v>#VALUE!</v>
      </c>
      <c r="F110" s="22" t="e">
        <f t="shared" si="36"/>
        <v>#VALUE!</v>
      </c>
      <c r="G110" s="22" t="e">
        <f t="shared" si="36"/>
        <v>#VALUE!</v>
      </c>
      <c r="H110" s="22" t="e">
        <f t="shared" si="36"/>
        <v>#VALUE!</v>
      </c>
      <c r="I110" s="22" t="e">
        <f t="shared" si="36"/>
        <v>#VALUE!</v>
      </c>
      <c r="J110" s="22" t="e">
        <f t="shared" si="36"/>
        <v>#VALUE!</v>
      </c>
      <c r="K110" s="22" t="e">
        <f t="shared" si="36"/>
        <v>#VALUE!</v>
      </c>
      <c r="L110" s="22" t="e">
        <f t="shared" si="36"/>
        <v>#VALUE!</v>
      </c>
      <c r="M110" s="22" t="e">
        <f t="shared" si="36"/>
        <v>#VALUE!</v>
      </c>
      <c r="N110" s="22" t="e">
        <f t="shared" si="36"/>
        <v>#VALUE!</v>
      </c>
      <c r="O110" s="22" t="e">
        <f t="shared" si="36"/>
        <v>#VALUE!</v>
      </c>
      <c r="P110" s="22" t="e">
        <f t="shared" si="36"/>
        <v>#VALUE!</v>
      </c>
      <c r="Q110" s="22" t="e">
        <f t="shared" si="36"/>
        <v>#VALUE!</v>
      </c>
      <c r="R110" s="22" t="e">
        <f t="shared" si="36"/>
        <v>#VALUE!</v>
      </c>
      <c r="S110" s="22" t="e">
        <f t="shared" si="36"/>
        <v>#VALUE!</v>
      </c>
      <c r="T110" s="22" t="e">
        <f t="shared" si="36"/>
        <v>#VALUE!</v>
      </c>
      <c r="U110" s="22" t="e">
        <f t="shared" si="36"/>
        <v>#VALUE!</v>
      </c>
      <c r="V110" s="22" t="e">
        <f t="shared" si="36"/>
        <v>#VALUE!</v>
      </c>
      <c r="W110" s="22" t="e">
        <f t="shared" si="36"/>
        <v>#VALUE!</v>
      </c>
      <c r="X110" s="22" t="e">
        <f t="shared" si="36"/>
        <v>#VALUE!</v>
      </c>
      <c r="Y110" s="22" t="e">
        <f t="shared" si="36"/>
        <v>#VALUE!</v>
      </c>
      <c r="Z110" s="22" t="e">
        <f t="shared" si="36"/>
        <v>#VALUE!</v>
      </c>
      <c r="AA110" s="22" t="e">
        <f t="shared" si="36"/>
        <v>#VALUE!</v>
      </c>
      <c r="AB110" s="22" t="e">
        <f t="shared" si="36"/>
        <v>#VALUE!</v>
      </c>
      <c r="AC110" s="22" t="e">
        <f t="shared" si="36"/>
        <v>#VALUE!</v>
      </c>
      <c r="AD110" s="22" t="e">
        <f t="shared" si="36"/>
        <v>#VALUE!</v>
      </c>
      <c r="AE110" s="22" t="e">
        <f t="shared" si="36"/>
        <v>#VALUE!</v>
      </c>
      <c r="AF110" s="22" t="e">
        <f t="shared" si="36"/>
        <v>#VALUE!</v>
      </c>
      <c r="AG110" s="22" t="e">
        <f t="shared" si="36"/>
        <v>#VALUE!</v>
      </c>
      <c r="AH110" s="37"/>
      <c r="AI110" s="38"/>
    </row>
    <row r="111" spans="2:36" x14ac:dyDescent="0.15">
      <c r="B111" s="20" t="s">
        <v>15</v>
      </c>
      <c r="C111" s="39" t="e">
        <f>IF(EDATE(C96,1)&gt;$G$5,"",EDATE(C96,1))</f>
        <v>#VALUE!</v>
      </c>
      <c r="D111" s="22" t="e">
        <f t="shared" ref="D111:AG111" si="37">IF(D110&gt;$G$5,"",IF(C111=EOMONTH(DATE($C108,$D108,1),0),"",IF(C111="","",C111+1)))</f>
        <v>#VALUE!</v>
      </c>
      <c r="E111" s="22" t="e">
        <f t="shared" si="37"/>
        <v>#VALUE!</v>
      </c>
      <c r="F111" s="22" t="e">
        <f t="shared" si="37"/>
        <v>#VALUE!</v>
      </c>
      <c r="G111" s="22" t="e">
        <f t="shared" si="37"/>
        <v>#VALUE!</v>
      </c>
      <c r="H111" s="22" t="e">
        <f t="shared" si="37"/>
        <v>#VALUE!</v>
      </c>
      <c r="I111" s="22" t="e">
        <f t="shared" si="37"/>
        <v>#VALUE!</v>
      </c>
      <c r="J111" s="22" t="e">
        <f t="shared" si="37"/>
        <v>#VALUE!</v>
      </c>
      <c r="K111" s="22" t="e">
        <f t="shared" si="37"/>
        <v>#VALUE!</v>
      </c>
      <c r="L111" s="22" t="e">
        <f t="shared" si="37"/>
        <v>#VALUE!</v>
      </c>
      <c r="M111" s="22" t="e">
        <f t="shared" si="37"/>
        <v>#VALUE!</v>
      </c>
      <c r="N111" s="22" t="e">
        <f t="shared" si="37"/>
        <v>#VALUE!</v>
      </c>
      <c r="O111" s="22" t="e">
        <f t="shared" si="37"/>
        <v>#VALUE!</v>
      </c>
      <c r="P111" s="22" t="e">
        <f t="shared" si="37"/>
        <v>#VALUE!</v>
      </c>
      <c r="Q111" s="22" t="e">
        <f t="shared" si="37"/>
        <v>#VALUE!</v>
      </c>
      <c r="R111" s="22" t="e">
        <f t="shared" si="37"/>
        <v>#VALUE!</v>
      </c>
      <c r="S111" s="22" t="e">
        <f t="shared" si="37"/>
        <v>#VALUE!</v>
      </c>
      <c r="T111" s="22" t="e">
        <f t="shared" si="37"/>
        <v>#VALUE!</v>
      </c>
      <c r="U111" s="22" t="e">
        <f t="shared" si="37"/>
        <v>#VALUE!</v>
      </c>
      <c r="V111" s="22" t="e">
        <f t="shared" si="37"/>
        <v>#VALUE!</v>
      </c>
      <c r="W111" s="22" t="e">
        <f t="shared" si="37"/>
        <v>#VALUE!</v>
      </c>
      <c r="X111" s="22" t="e">
        <f t="shared" si="37"/>
        <v>#VALUE!</v>
      </c>
      <c r="Y111" s="22" t="e">
        <f t="shared" si="37"/>
        <v>#VALUE!</v>
      </c>
      <c r="Z111" s="22" t="e">
        <f t="shared" si="37"/>
        <v>#VALUE!</v>
      </c>
      <c r="AA111" s="22" t="e">
        <f t="shared" si="37"/>
        <v>#VALUE!</v>
      </c>
      <c r="AB111" s="22" t="e">
        <f t="shared" si="37"/>
        <v>#VALUE!</v>
      </c>
      <c r="AC111" s="22" t="e">
        <f t="shared" si="37"/>
        <v>#VALUE!</v>
      </c>
      <c r="AD111" s="22" t="e">
        <f t="shared" si="37"/>
        <v>#VALUE!</v>
      </c>
      <c r="AE111" s="22" t="e">
        <f t="shared" si="37"/>
        <v>#VALUE!</v>
      </c>
      <c r="AF111" s="22" t="e">
        <f t="shared" si="37"/>
        <v>#VALUE!</v>
      </c>
      <c r="AG111" s="22" t="e">
        <f t="shared" si="37"/>
        <v>#VALUE!</v>
      </c>
      <c r="AH111" s="23" t="s">
        <v>16</v>
      </c>
      <c r="AI111" s="24">
        <f>+COUNTIFS(C112:AG112,"土",C113:AG113,"")+COUNTIFS(C112:AG112,"日",C113:AG113,"")</f>
        <v>0</v>
      </c>
    </row>
    <row r="112" spans="2:36" s="26" customFormat="1" x14ac:dyDescent="0.15">
      <c r="B112" s="40" t="s">
        <v>5</v>
      </c>
      <c r="C112" s="51" t="str">
        <f>IFERROR(TEXT(WEEKDAY(+C111),"aaa"),"")</f>
        <v/>
      </c>
      <c r="D112" s="51" t="str">
        <f t="shared" ref="D112:AG112" si="38">IFERROR(TEXT(WEEKDAY(+D111),"aaa"),"")</f>
        <v/>
      </c>
      <c r="E112" s="51" t="str">
        <f t="shared" si="38"/>
        <v/>
      </c>
      <c r="F112" s="51" t="str">
        <f t="shared" si="38"/>
        <v/>
      </c>
      <c r="G112" s="51" t="str">
        <f t="shared" si="38"/>
        <v/>
      </c>
      <c r="H112" s="51" t="str">
        <f t="shared" si="38"/>
        <v/>
      </c>
      <c r="I112" s="51" t="str">
        <f t="shared" si="38"/>
        <v/>
      </c>
      <c r="J112" s="51" t="str">
        <f t="shared" si="38"/>
        <v/>
      </c>
      <c r="K112" s="51" t="str">
        <f t="shared" si="38"/>
        <v/>
      </c>
      <c r="L112" s="51" t="str">
        <f t="shared" si="38"/>
        <v/>
      </c>
      <c r="M112" s="51" t="str">
        <f t="shared" si="38"/>
        <v/>
      </c>
      <c r="N112" s="51" t="str">
        <f t="shared" si="38"/>
        <v/>
      </c>
      <c r="O112" s="51" t="str">
        <f t="shared" si="38"/>
        <v/>
      </c>
      <c r="P112" s="51" t="str">
        <f t="shared" si="38"/>
        <v/>
      </c>
      <c r="Q112" s="51" t="str">
        <f t="shared" si="38"/>
        <v/>
      </c>
      <c r="R112" s="51" t="str">
        <f t="shared" si="38"/>
        <v/>
      </c>
      <c r="S112" s="51" t="str">
        <f t="shared" si="38"/>
        <v/>
      </c>
      <c r="T112" s="51" t="str">
        <f t="shared" si="38"/>
        <v/>
      </c>
      <c r="U112" s="51" t="str">
        <f t="shared" si="38"/>
        <v/>
      </c>
      <c r="V112" s="51" t="str">
        <f t="shared" si="38"/>
        <v/>
      </c>
      <c r="W112" s="51" t="str">
        <f t="shared" si="38"/>
        <v/>
      </c>
      <c r="X112" s="51" t="str">
        <f t="shared" si="38"/>
        <v/>
      </c>
      <c r="Y112" s="51" t="str">
        <f t="shared" si="38"/>
        <v/>
      </c>
      <c r="Z112" s="51" t="str">
        <f t="shared" si="38"/>
        <v/>
      </c>
      <c r="AA112" s="51" t="str">
        <f t="shared" si="38"/>
        <v/>
      </c>
      <c r="AB112" s="51" t="str">
        <f t="shared" si="38"/>
        <v/>
      </c>
      <c r="AC112" s="51" t="str">
        <f t="shared" si="38"/>
        <v/>
      </c>
      <c r="AD112" s="51" t="str">
        <f t="shared" si="38"/>
        <v/>
      </c>
      <c r="AE112" s="51" t="str">
        <f t="shared" si="38"/>
        <v/>
      </c>
      <c r="AF112" s="51" t="str">
        <f t="shared" si="38"/>
        <v/>
      </c>
      <c r="AG112" s="51" t="str">
        <f t="shared" si="38"/>
        <v/>
      </c>
      <c r="AH112" s="23" t="s">
        <v>20</v>
      </c>
      <c r="AI112" s="24">
        <f>+COUNTIF(C113:AG113,"夏休")+COUNTIF(C113:AG113,"冬休")+COUNTIF(C113:AG113,"中止")+COUNTIF(C113:AG113,"工場")+COUNTIF(C113:AG113,"他")</f>
        <v>0</v>
      </c>
    </row>
    <row r="113" spans="2:36" s="26" customFormat="1" ht="13.5" customHeight="1" x14ac:dyDescent="0.15">
      <c r="B113" s="83" t="s">
        <v>19</v>
      </c>
      <c r="C113" s="85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105"/>
      <c r="AH113" s="27" t="s">
        <v>2</v>
      </c>
      <c r="AI113" s="28">
        <f>COUNT(C111:AG111)-AI112</f>
        <v>0</v>
      </c>
    </row>
    <row r="114" spans="2:36" s="26" customFormat="1" ht="13.5" customHeight="1" x14ac:dyDescent="0.15">
      <c r="B114" s="84"/>
      <c r="C114" s="85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105"/>
      <c r="AH114" s="27" t="s">
        <v>6</v>
      </c>
      <c r="AI114" s="29">
        <f>+COUNTIF(C115:AG116,"休")</f>
        <v>0</v>
      </c>
      <c r="AJ114" s="30" t="e">
        <f>IF(AI115&gt;0.285,"",IF(AI114&lt;AI111,"←計画日数が足りません",""))</f>
        <v>#DIV/0!</v>
      </c>
    </row>
    <row r="115" spans="2:36" s="26" customFormat="1" ht="13.5" customHeight="1" x14ac:dyDescent="0.15">
      <c r="B115" s="106" t="s">
        <v>0</v>
      </c>
      <c r="C115" s="107"/>
      <c r="D115" s="108"/>
      <c r="E115" s="104"/>
      <c r="F115" s="104"/>
      <c r="G115" s="104"/>
      <c r="H115" s="104"/>
      <c r="I115" s="104"/>
      <c r="J115" s="104"/>
      <c r="K115" s="108"/>
      <c r="L115" s="104"/>
      <c r="M115" s="104"/>
      <c r="N115" s="104"/>
      <c r="O115" s="104"/>
      <c r="P115" s="104"/>
      <c r="Q115" s="104"/>
      <c r="R115" s="108"/>
      <c r="S115" s="104"/>
      <c r="T115" s="104"/>
      <c r="U115" s="104"/>
      <c r="V115" s="104"/>
      <c r="W115" s="104"/>
      <c r="X115" s="104"/>
      <c r="Y115" s="108"/>
      <c r="Z115" s="104"/>
      <c r="AA115" s="104"/>
      <c r="AB115" s="104"/>
      <c r="AC115" s="104"/>
      <c r="AD115" s="104"/>
      <c r="AE115" s="104"/>
      <c r="AF115" s="104"/>
      <c r="AG115" s="110"/>
      <c r="AH115" s="27" t="s">
        <v>8</v>
      </c>
      <c r="AI115" s="31" t="e">
        <f>+AI114/AI113</f>
        <v>#DIV/0!</v>
      </c>
    </row>
    <row r="116" spans="2:36" s="26" customFormat="1" x14ac:dyDescent="0.15">
      <c r="B116" s="106"/>
      <c r="C116" s="107"/>
      <c r="D116" s="108"/>
      <c r="E116" s="104"/>
      <c r="F116" s="104"/>
      <c r="G116" s="104"/>
      <c r="H116" s="104"/>
      <c r="I116" s="104"/>
      <c r="J116" s="104"/>
      <c r="K116" s="108"/>
      <c r="L116" s="104"/>
      <c r="M116" s="104"/>
      <c r="N116" s="104"/>
      <c r="O116" s="104"/>
      <c r="P116" s="104"/>
      <c r="Q116" s="104"/>
      <c r="R116" s="108"/>
      <c r="S116" s="104"/>
      <c r="T116" s="104"/>
      <c r="U116" s="104"/>
      <c r="V116" s="104"/>
      <c r="W116" s="104"/>
      <c r="X116" s="104"/>
      <c r="Y116" s="108"/>
      <c r="Z116" s="104"/>
      <c r="AA116" s="104"/>
      <c r="AB116" s="104"/>
      <c r="AC116" s="104"/>
      <c r="AD116" s="104"/>
      <c r="AE116" s="104"/>
      <c r="AF116" s="104"/>
      <c r="AG116" s="110"/>
      <c r="AH116" s="27" t="s">
        <v>9</v>
      </c>
      <c r="AI116" s="29">
        <f>+COUNTA(C117:AG118)</f>
        <v>0</v>
      </c>
    </row>
    <row r="117" spans="2:36" s="26" customFormat="1" x14ac:dyDescent="0.15">
      <c r="B117" s="111" t="s">
        <v>7</v>
      </c>
      <c r="C117" s="113"/>
      <c r="D117" s="119"/>
      <c r="E117" s="108"/>
      <c r="F117" s="108"/>
      <c r="G117" s="108"/>
      <c r="H117" s="108"/>
      <c r="I117" s="108"/>
      <c r="J117" s="108"/>
      <c r="K117" s="119"/>
      <c r="L117" s="108"/>
      <c r="M117" s="108"/>
      <c r="N117" s="108"/>
      <c r="O117" s="108"/>
      <c r="P117" s="108"/>
      <c r="Q117" s="108"/>
      <c r="R117" s="119"/>
      <c r="S117" s="108"/>
      <c r="T117" s="108"/>
      <c r="U117" s="108"/>
      <c r="V117" s="108"/>
      <c r="W117" s="108"/>
      <c r="X117" s="108"/>
      <c r="Y117" s="119"/>
      <c r="Z117" s="108"/>
      <c r="AA117" s="108"/>
      <c r="AB117" s="108"/>
      <c r="AC117" s="108"/>
      <c r="AD117" s="108"/>
      <c r="AE117" s="108"/>
      <c r="AF117" s="108"/>
      <c r="AG117" s="115"/>
      <c r="AH117" s="32" t="s">
        <v>4</v>
      </c>
      <c r="AI117" s="33" t="e">
        <f>+AI116/AI113</f>
        <v>#DIV/0!</v>
      </c>
    </row>
    <row r="118" spans="2:36" s="26" customFormat="1" x14ac:dyDescent="0.15">
      <c r="B118" s="112"/>
      <c r="C118" s="114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16"/>
      <c r="AH118" s="34" t="s">
        <v>13</v>
      </c>
      <c r="AI118" s="35" t="str">
        <f>IF(7&gt;AI113,"対象外",IF(AI116&gt;=AI111,"OK","NG"))</f>
        <v>対象外</v>
      </c>
      <c r="AJ118" s="30" t="str">
        <f>IF(AI118="対象外","←７日間に満たない期間は達成判定の対象外",IF(AI118="NG","←月単位未達成","←月単位達成"))</f>
        <v>←７日間に満たない期間は達成判定の対象外</v>
      </c>
    </row>
    <row r="119" spans="2:36" hidden="1" x14ac:dyDescent="0.15">
      <c r="B119" s="15"/>
      <c r="C119" s="46" t="e">
        <f t="shared" ref="C119:AG119" si="39">IF(AND(DAY(C111)&gt;=22,DAY(C111)&lt;=28,C112="土"),1,0)</f>
        <v>#VALUE!</v>
      </c>
      <c r="D119" s="46" t="e">
        <f t="shared" si="39"/>
        <v>#VALUE!</v>
      </c>
      <c r="E119" s="46" t="e">
        <f t="shared" si="39"/>
        <v>#VALUE!</v>
      </c>
      <c r="F119" s="46" t="e">
        <f t="shared" si="39"/>
        <v>#VALUE!</v>
      </c>
      <c r="G119" s="46" t="e">
        <f t="shared" si="39"/>
        <v>#VALUE!</v>
      </c>
      <c r="H119" s="46" t="e">
        <f t="shared" si="39"/>
        <v>#VALUE!</v>
      </c>
      <c r="I119" s="46" t="e">
        <f t="shared" si="39"/>
        <v>#VALUE!</v>
      </c>
      <c r="J119" s="46" t="e">
        <f t="shared" si="39"/>
        <v>#VALUE!</v>
      </c>
      <c r="K119" s="46" t="e">
        <f t="shared" si="39"/>
        <v>#VALUE!</v>
      </c>
      <c r="L119" s="46" t="e">
        <f t="shared" si="39"/>
        <v>#VALUE!</v>
      </c>
      <c r="M119" s="46" t="e">
        <f t="shared" si="39"/>
        <v>#VALUE!</v>
      </c>
      <c r="N119" s="46" t="e">
        <f t="shared" si="39"/>
        <v>#VALUE!</v>
      </c>
      <c r="O119" s="46" t="e">
        <f t="shared" si="39"/>
        <v>#VALUE!</v>
      </c>
      <c r="P119" s="46" t="e">
        <f t="shared" si="39"/>
        <v>#VALUE!</v>
      </c>
      <c r="Q119" s="46" t="e">
        <f t="shared" si="39"/>
        <v>#VALUE!</v>
      </c>
      <c r="R119" s="46" t="e">
        <f t="shared" si="39"/>
        <v>#VALUE!</v>
      </c>
      <c r="S119" s="46" t="e">
        <f t="shared" si="39"/>
        <v>#VALUE!</v>
      </c>
      <c r="T119" s="46" t="e">
        <f t="shared" si="39"/>
        <v>#VALUE!</v>
      </c>
      <c r="U119" s="46" t="e">
        <f t="shared" si="39"/>
        <v>#VALUE!</v>
      </c>
      <c r="V119" s="46" t="e">
        <f t="shared" si="39"/>
        <v>#VALUE!</v>
      </c>
      <c r="W119" s="46" t="e">
        <f t="shared" si="39"/>
        <v>#VALUE!</v>
      </c>
      <c r="X119" s="46" t="e">
        <f t="shared" si="39"/>
        <v>#VALUE!</v>
      </c>
      <c r="Y119" s="46" t="e">
        <f t="shared" si="39"/>
        <v>#VALUE!</v>
      </c>
      <c r="Z119" s="46" t="e">
        <f t="shared" si="39"/>
        <v>#VALUE!</v>
      </c>
      <c r="AA119" s="46" t="e">
        <f t="shared" si="39"/>
        <v>#VALUE!</v>
      </c>
      <c r="AB119" s="46" t="e">
        <f t="shared" si="39"/>
        <v>#VALUE!</v>
      </c>
      <c r="AC119" s="46" t="e">
        <f t="shared" si="39"/>
        <v>#VALUE!</v>
      </c>
      <c r="AD119" s="46" t="e">
        <f t="shared" si="39"/>
        <v>#VALUE!</v>
      </c>
      <c r="AE119" s="46" t="e">
        <f t="shared" si="39"/>
        <v>#VALUE!</v>
      </c>
      <c r="AF119" s="46" t="e">
        <f t="shared" si="39"/>
        <v>#VALUE!</v>
      </c>
      <c r="AG119" s="46" t="e">
        <f t="shared" si="39"/>
        <v>#VALUE!</v>
      </c>
      <c r="AH119" s="47" t="s">
        <v>21</v>
      </c>
      <c r="AI119" s="48">
        <f>_xlfn.AGGREGATE(9,6,C119:AG119)</f>
        <v>0</v>
      </c>
      <c r="AJ119" s="30"/>
    </row>
    <row r="120" spans="2:36" hidden="1" x14ac:dyDescent="0.15">
      <c r="B120" s="15"/>
      <c r="C120" s="49" t="e">
        <f t="shared" ref="C120:AG120" si="40">IF(AND(DAY(C111)&gt;=22,DAY(C111)&lt;=28,C112="土",OR(C117="休",C117="雨")),1,0)</f>
        <v>#VALUE!</v>
      </c>
      <c r="D120" s="49" t="e">
        <f t="shared" si="40"/>
        <v>#VALUE!</v>
      </c>
      <c r="E120" s="49" t="e">
        <f t="shared" si="40"/>
        <v>#VALUE!</v>
      </c>
      <c r="F120" s="49" t="e">
        <f t="shared" si="40"/>
        <v>#VALUE!</v>
      </c>
      <c r="G120" s="49" t="e">
        <f t="shared" si="40"/>
        <v>#VALUE!</v>
      </c>
      <c r="H120" s="49" t="e">
        <f t="shared" si="40"/>
        <v>#VALUE!</v>
      </c>
      <c r="I120" s="49" t="e">
        <f t="shared" si="40"/>
        <v>#VALUE!</v>
      </c>
      <c r="J120" s="49" t="e">
        <f t="shared" si="40"/>
        <v>#VALUE!</v>
      </c>
      <c r="K120" s="49" t="e">
        <f t="shared" si="40"/>
        <v>#VALUE!</v>
      </c>
      <c r="L120" s="49" t="e">
        <f t="shared" si="40"/>
        <v>#VALUE!</v>
      </c>
      <c r="M120" s="49" t="e">
        <f t="shared" si="40"/>
        <v>#VALUE!</v>
      </c>
      <c r="N120" s="49" t="e">
        <f t="shared" si="40"/>
        <v>#VALUE!</v>
      </c>
      <c r="O120" s="49" t="e">
        <f t="shared" si="40"/>
        <v>#VALUE!</v>
      </c>
      <c r="P120" s="49" t="e">
        <f t="shared" si="40"/>
        <v>#VALUE!</v>
      </c>
      <c r="Q120" s="49" t="e">
        <f t="shared" si="40"/>
        <v>#VALUE!</v>
      </c>
      <c r="R120" s="49" t="e">
        <f t="shared" si="40"/>
        <v>#VALUE!</v>
      </c>
      <c r="S120" s="49" t="e">
        <f t="shared" si="40"/>
        <v>#VALUE!</v>
      </c>
      <c r="T120" s="49" t="e">
        <f t="shared" si="40"/>
        <v>#VALUE!</v>
      </c>
      <c r="U120" s="49" t="e">
        <f t="shared" si="40"/>
        <v>#VALUE!</v>
      </c>
      <c r="V120" s="49" t="e">
        <f t="shared" si="40"/>
        <v>#VALUE!</v>
      </c>
      <c r="W120" s="49" t="e">
        <f t="shared" si="40"/>
        <v>#VALUE!</v>
      </c>
      <c r="X120" s="49" t="e">
        <f t="shared" si="40"/>
        <v>#VALUE!</v>
      </c>
      <c r="Y120" s="49" t="e">
        <f t="shared" si="40"/>
        <v>#VALUE!</v>
      </c>
      <c r="Z120" s="49" t="e">
        <f t="shared" si="40"/>
        <v>#VALUE!</v>
      </c>
      <c r="AA120" s="49" t="e">
        <f t="shared" si="40"/>
        <v>#VALUE!</v>
      </c>
      <c r="AB120" s="49" t="e">
        <f t="shared" si="40"/>
        <v>#VALUE!</v>
      </c>
      <c r="AC120" s="49" t="e">
        <f t="shared" si="40"/>
        <v>#VALUE!</v>
      </c>
      <c r="AD120" s="49" t="e">
        <f t="shared" si="40"/>
        <v>#VALUE!</v>
      </c>
      <c r="AE120" s="49" t="e">
        <f t="shared" si="40"/>
        <v>#VALUE!</v>
      </c>
      <c r="AF120" s="49" t="e">
        <f t="shared" si="40"/>
        <v>#VALUE!</v>
      </c>
      <c r="AG120" s="49" t="e">
        <f t="shared" si="40"/>
        <v>#VALUE!</v>
      </c>
      <c r="AH120" s="50" t="s">
        <v>22</v>
      </c>
      <c r="AI120" s="48">
        <f>_xlfn.AGGREGATE(9,6,C120:AG120)</f>
        <v>0</v>
      </c>
      <c r="AJ120" s="30"/>
    </row>
    <row r="121" spans="2:36" s="26" customFormat="1" x14ac:dyDescent="0.15"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I121" s="41"/>
    </row>
    <row r="122" spans="2:36" hidden="1" x14ac:dyDescent="0.15">
      <c r="C122" s="2" t="e">
        <f>YEAR(C125)</f>
        <v>#VALUE!</v>
      </c>
      <c r="D122" s="2" t="e">
        <f>MONTH(C125)</f>
        <v>#VALUE!</v>
      </c>
    </row>
    <row r="123" spans="2:36" x14ac:dyDescent="0.15">
      <c r="B123" s="6" t="s">
        <v>14</v>
      </c>
      <c r="C123" s="117" t="e">
        <f>C125</f>
        <v>#VALUE!</v>
      </c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2"/>
    </row>
    <row r="124" spans="2:36" hidden="1" x14ac:dyDescent="0.15">
      <c r="B124" s="36"/>
      <c r="C124" s="22" t="e">
        <f>DATE($C122,$D122,1)</f>
        <v>#VALUE!</v>
      </c>
      <c r="D124" s="22" t="e">
        <f t="shared" ref="D124:AG124" si="41">C124+1</f>
        <v>#VALUE!</v>
      </c>
      <c r="E124" s="22" t="e">
        <f t="shared" si="41"/>
        <v>#VALUE!</v>
      </c>
      <c r="F124" s="22" t="e">
        <f t="shared" si="41"/>
        <v>#VALUE!</v>
      </c>
      <c r="G124" s="22" t="e">
        <f t="shared" si="41"/>
        <v>#VALUE!</v>
      </c>
      <c r="H124" s="22" t="e">
        <f t="shared" si="41"/>
        <v>#VALUE!</v>
      </c>
      <c r="I124" s="22" t="e">
        <f t="shared" si="41"/>
        <v>#VALUE!</v>
      </c>
      <c r="J124" s="22" t="e">
        <f t="shared" si="41"/>
        <v>#VALUE!</v>
      </c>
      <c r="K124" s="22" t="e">
        <f t="shared" si="41"/>
        <v>#VALUE!</v>
      </c>
      <c r="L124" s="22" t="e">
        <f t="shared" si="41"/>
        <v>#VALUE!</v>
      </c>
      <c r="M124" s="22" t="e">
        <f t="shared" si="41"/>
        <v>#VALUE!</v>
      </c>
      <c r="N124" s="22" t="e">
        <f t="shared" si="41"/>
        <v>#VALUE!</v>
      </c>
      <c r="O124" s="22" t="e">
        <f t="shared" si="41"/>
        <v>#VALUE!</v>
      </c>
      <c r="P124" s="22" t="e">
        <f t="shared" si="41"/>
        <v>#VALUE!</v>
      </c>
      <c r="Q124" s="22" t="e">
        <f t="shared" si="41"/>
        <v>#VALUE!</v>
      </c>
      <c r="R124" s="22" t="e">
        <f t="shared" si="41"/>
        <v>#VALUE!</v>
      </c>
      <c r="S124" s="22" t="e">
        <f t="shared" si="41"/>
        <v>#VALUE!</v>
      </c>
      <c r="T124" s="22" t="e">
        <f t="shared" si="41"/>
        <v>#VALUE!</v>
      </c>
      <c r="U124" s="22" t="e">
        <f t="shared" si="41"/>
        <v>#VALUE!</v>
      </c>
      <c r="V124" s="22" t="e">
        <f t="shared" si="41"/>
        <v>#VALUE!</v>
      </c>
      <c r="W124" s="22" t="e">
        <f t="shared" si="41"/>
        <v>#VALUE!</v>
      </c>
      <c r="X124" s="22" t="e">
        <f t="shared" si="41"/>
        <v>#VALUE!</v>
      </c>
      <c r="Y124" s="22" t="e">
        <f t="shared" si="41"/>
        <v>#VALUE!</v>
      </c>
      <c r="Z124" s="22" t="e">
        <f t="shared" si="41"/>
        <v>#VALUE!</v>
      </c>
      <c r="AA124" s="22" t="e">
        <f t="shared" si="41"/>
        <v>#VALUE!</v>
      </c>
      <c r="AB124" s="22" t="e">
        <f t="shared" si="41"/>
        <v>#VALUE!</v>
      </c>
      <c r="AC124" s="22" t="e">
        <f t="shared" si="41"/>
        <v>#VALUE!</v>
      </c>
      <c r="AD124" s="22" t="e">
        <f t="shared" si="41"/>
        <v>#VALUE!</v>
      </c>
      <c r="AE124" s="22" t="e">
        <f t="shared" si="41"/>
        <v>#VALUE!</v>
      </c>
      <c r="AF124" s="22" t="e">
        <f t="shared" si="41"/>
        <v>#VALUE!</v>
      </c>
      <c r="AG124" s="22" t="e">
        <f t="shared" si="41"/>
        <v>#VALUE!</v>
      </c>
      <c r="AH124" s="37"/>
      <c r="AI124" s="38"/>
    </row>
    <row r="125" spans="2:36" x14ac:dyDescent="0.15">
      <c r="B125" s="20" t="s">
        <v>15</v>
      </c>
      <c r="C125" s="39" t="e">
        <f>IF(EDATE(C110,1)&gt;$G$5,"",EDATE(C110,1))</f>
        <v>#VALUE!</v>
      </c>
      <c r="D125" s="22" t="e">
        <f t="shared" ref="D125:AG125" si="42">IF(D124&gt;$G$5,"",IF(C125=EOMONTH(DATE($C122,$D122,1),0),"",IF(C125="","",C125+1)))</f>
        <v>#VALUE!</v>
      </c>
      <c r="E125" s="22" t="e">
        <f t="shared" si="42"/>
        <v>#VALUE!</v>
      </c>
      <c r="F125" s="22" t="e">
        <f t="shared" si="42"/>
        <v>#VALUE!</v>
      </c>
      <c r="G125" s="22" t="e">
        <f t="shared" si="42"/>
        <v>#VALUE!</v>
      </c>
      <c r="H125" s="22" t="e">
        <f t="shared" si="42"/>
        <v>#VALUE!</v>
      </c>
      <c r="I125" s="22" t="e">
        <f t="shared" si="42"/>
        <v>#VALUE!</v>
      </c>
      <c r="J125" s="22" t="e">
        <f t="shared" si="42"/>
        <v>#VALUE!</v>
      </c>
      <c r="K125" s="22" t="e">
        <f t="shared" si="42"/>
        <v>#VALUE!</v>
      </c>
      <c r="L125" s="22" t="e">
        <f t="shared" si="42"/>
        <v>#VALUE!</v>
      </c>
      <c r="M125" s="22" t="e">
        <f t="shared" si="42"/>
        <v>#VALUE!</v>
      </c>
      <c r="N125" s="22" t="e">
        <f t="shared" si="42"/>
        <v>#VALUE!</v>
      </c>
      <c r="O125" s="22" t="e">
        <f t="shared" si="42"/>
        <v>#VALUE!</v>
      </c>
      <c r="P125" s="22" t="e">
        <f t="shared" si="42"/>
        <v>#VALUE!</v>
      </c>
      <c r="Q125" s="22" t="e">
        <f t="shared" si="42"/>
        <v>#VALUE!</v>
      </c>
      <c r="R125" s="22" t="e">
        <f t="shared" si="42"/>
        <v>#VALUE!</v>
      </c>
      <c r="S125" s="22" t="e">
        <f t="shared" si="42"/>
        <v>#VALUE!</v>
      </c>
      <c r="T125" s="22" t="e">
        <f t="shared" si="42"/>
        <v>#VALUE!</v>
      </c>
      <c r="U125" s="22" t="e">
        <f t="shared" si="42"/>
        <v>#VALUE!</v>
      </c>
      <c r="V125" s="22" t="e">
        <f t="shared" si="42"/>
        <v>#VALUE!</v>
      </c>
      <c r="W125" s="22" t="e">
        <f t="shared" si="42"/>
        <v>#VALUE!</v>
      </c>
      <c r="X125" s="22" t="e">
        <f t="shared" si="42"/>
        <v>#VALUE!</v>
      </c>
      <c r="Y125" s="22" t="e">
        <f t="shared" si="42"/>
        <v>#VALUE!</v>
      </c>
      <c r="Z125" s="22" t="e">
        <f t="shared" si="42"/>
        <v>#VALUE!</v>
      </c>
      <c r="AA125" s="22" t="e">
        <f t="shared" si="42"/>
        <v>#VALUE!</v>
      </c>
      <c r="AB125" s="22" t="e">
        <f t="shared" si="42"/>
        <v>#VALUE!</v>
      </c>
      <c r="AC125" s="22" t="e">
        <f t="shared" si="42"/>
        <v>#VALUE!</v>
      </c>
      <c r="AD125" s="22" t="e">
        <f t="shared" si="42"/>
        <v>#VALUE!</v>
      </c>
      <c r="AE125" s="22" t="e">
        <f t="shared" si="42"/>
        <v>#VALUE!</v>
      </c>
      <c r="AF125" s="22" t="e">
        <f t="shared" si="42"/>
        <v>#VALUE!</v>
      </c>
      <c r="AG125" s="22" t="e">
        <f t="shared" si="42"/>
        <v>#VALUE!</v>
      </c>
      <c r="AH125" s="23" t="s">
        <v>16</v>
      </c>
      <c r="AI125" s="24">
        <f>+COUNTIFS(C126:AG126,"土",C127:AG127,"")+COUNTIFS(C126:AG126,"日",C127:AG127,"")</f>
        <v>0</v>
      </c>
    </row>
    <row r="126" spans="2:36" s="26" customFormat="1" x14ac:dyDescent="0.15">
      <c r="B126" s="40" t="s">
        <v>5</v>
      </c>
      <c r="C126" s="51" t="str">
        <f>IFERROR(TEXT(WEEKDAY(+C125),"aaa"),"")</f>
        <v/>
      </c>
      <c r="D126" s="51" t="str">
        <f t="shared" ref="D126:AG126" si="43">IFERROR(TEXT(WEEKDAY(+D125),"aaa"),"")</f>
        <v/>
      </c>
      <c r="E126" s="51" t="str">
        <f t="shared" si="43"/>
        <v/>
      </c>
      <c r="F126" s="51" t="str">
        <f t="shared" si="43"/>
        <v/>
      </c>
      <c r="G126" s="51" t="str">
        <f t="shared" si="43"/>
        <v/>
      </c>
      <c r="H126" s="51" t="str">
        <f t="shared" si="43"/>
        <v/>
      </c>
      <c r="I126" s="51" t="str">
        <f t="shared" si="43"/>
        <v/>
      </c>
      <c r="J126" s="51" t="str">
        <f t="shared" si="43"/>
        <v/>
      </c>
      <c r="K126" s="51" t="str">
        <f t="shared" si="43"/>
        <v/>
      </c>
      <c r="L126" s="51" t="str">
        <f t="shared" si="43"/>
        <v/>
      </c>
      <c r="M126" s="51" t="str">
        <f t="shared" si="43"/>
        <v/>
      </c>
      <c r="N126" s="51" t="str">
        <f t="shared" si="43"/>
        <v/>
      </c>
      <c r="O126" s="51" t="str">
        <f t="shared" si="43"/>
        <v/>
      </c>
      <c r="P126" s="51" t="str">
        <f t="shared" si="43"/>
        <v/>
      </c>
      <c r="Q126" s="51" t="str">
        <f t="shared" si="43"/>
        <v/>
      </c>
      <c r="R126" s="51" t="str">
        <f t="shared" si="43"/>
        <v/>
      </c>
      <c r="S126" s="51" t="str">
        <f t="shared" si="43"/>
        <v/>
      </c>
      <c r="T126" s="51" t="str">
        <f t="shared" si="43"/>
        <v/>
      </c>
      <c r="U126" s="51" t="str">
        <f t="shared" si="43"/>
        <v/>
      </c>
      <c r="V126" s="51" t="str">
        <f t="shared" si="43"/>
        <v/>
      </c>
      <c r="W126" s="51" t="str">
        <f t="shared" si="43"/>
        <v/>
      </c>
      <c r="X126" s="51" t="str">
        <f t="shared" si="43"/>
        <v/>
      </c>
      <c r="Y126" s="51" t="str">
        <f t="shared" si="43"/>
        <v/>
      </c>
      <c r="Z126" s="51" t="str">
        <f t="shared" si="43"/>
        <v/>
      </c>
      <c r="AA126" s="51" t="str">
        <f t="shared" si="43"/>
        <v/>
      </c>
      <c r="AB126" s="51" t="str">
        <f t="shared" si="43"/>
        <v/>
      </c>
      <c r="AC126" s="51" t="str">
        <f t="shared" si="43"/>
        <v/>
      </c>
      <c r="AD126" s="51" t="str">
        <f t="shared" si="43"/>
        <v/>
      </c>
      <c r="AE126" s="51" t="str">
        <f t="shared" si="43"/>
        <v/>
      </c>
      <c r="AF126" s="51" t="str">
        <f t="shared" si="43"/>
        <v/>
      </c>
      <c r="AG126" s="51" t="str">
        <f t="shared" si="43"/>
        <v/>
      </c>
      <c r="AH126" s="23" t="s">
        <v>20</v>
      </c>
      <c r="AI126" s="24">
        <f>+COUNTIF(C127:AG127,"夏休")+COUNTIF(C127:AG127,"冬休")+COUNTIF(C127:AG127,"中止")+COUNTIF(C127:AG127,"工場")+COUNTIF(C127:AG127,"他")</f>
        <v>0</v>
      </c>
    </row>
    <row r="127" spans="2:36" s="26" customFormat="1" ht="13.5" customHeight="1" x14ac:dyDescent="0.15">
      <c r="B127" s="83" t="s">
        <v>19</v>
      </c>
      <c r="C127" s="85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105"/>
      <c r="AH127" s="27" t="s">
        <v>2</v>
      </c>
      <c r="AI127" s="28">
        <f>COUNT(C125:AG125)-AI126</f>
        <v>0</v>
      </c>
    </row>
    <row r="128" spans="2:36" s="26" customFormat="1" ht="13.5" customHeight="1" x14ac:dyDescent="0.15">
      <c r="B128" s="84"/>
      <c r="C128" s="85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105"/>
      <c r="AH128" s="27" t="s">
        <v>6</v>
      </c>
      <c r="AI128" s="29">
        <f>+COUNTIF(C129:AG130,"休")</f>
        <v>0</v>
      </c>
      <c r="AJ128" s="30" t="e">
        <f>IF(AI129&gt;0.285,"",IF(AI128&lt;AI125,"←計画日数が足りません",""))</f>
        <v>#DIV/0!</v>
      </c>
    </row>
    <row r="129" spans="2:36" s="26" customFormat="1" ht="13.5" customHeight="1" x14ac:dyDescent="0.15">
      <c r="B129" s="106" t="s">
        <v>0</v>
      </c>
      <c r="C129" s="104"/>
      <c r="D129" s="104"/>
      <c r="E129" s="104"/>
      <c r="F129" s="104"/>
      <c r="G129" s="104"/>
      <c r="H129" s="104"/>
      <c r="I129" s="108"/>
      <c r="J129" s="104"/>
      <c r="K129" s="104"/>
      <c r="L129" s="104"/>
      <c r="M129" s="104"/>
      <c r="N129" s="104"/>
      <c r="O129" s="104"/>
      <c r="P129" s="108"/>
      <c r="Q129" s="104"/>
      <c r="R129" s="104"/>
      <c r="S129" s="104"/>
      <c r="T129" s="104"/>
      <c r="U129" s="104"/>
      <c r="V129" s="104"/>
      <c r="W129" s="108"/>
      <c r="X129" s="104"/>
      <c r="Y129" s="104"/>
      <c r="Z129" s="104"/>
      <c r="AA129" s="104"/>
      <c r="AB129" s="104"/>
      <c r="AC129" s="104"/>
      <c r="AD129" s="108"/>
      <c r="AE129" s="104"/>
      <c r="AF129" s="104"/>
      <c r="AG129" s="110"/>
      <c r="AH129" s="27" t="s">
        <v>8</v>
      </c>
      <c r="AI129" s="31" t="e">
        <f>+AI128/AI127</f>
        <v>#DIV/0!</v>
      </c>
    </row>
    <row r="130" spans="2:36" s="26" customFormat="1" x14ac:dyDescent="0.15">
      <c r="B130" s="106"/>
      <c r="C130" s="104"/>
      <c r="D130" s="104"/>
      <c r="E130" s="104"/>
      <c r="F130" s="104"/>
      <c r="G130" s="104"/>
      <c r="H130" s="104"/>
      <c r="I130" s="108"/>
      <c r="J130" s="104"/>
      <c r="K130" s="104"/>
      <c r="L130" s="104"/>
      <c r="M130" s="104"/>
      <c r="N130" s="104"/>
      <c r="O130" s="104"/>
      <c r="P130" s="108"/>
      <c r="Q130" s="104"/>
      <c r="R130" s="104"/>
      <c r="S130" s="104"/>
      <c r="T130" s="104"/>
      <c r="U130" s="104"/>
      <c r="V130" s="104"/>
      <c r="W130" s="108"/>
      <c r="X130" s="104"/>
      <c r="Y130" s="104"/>
      <c r="Z130" s="104"/>
      <c r="AA130" s="104"/>
      <c r="AB130" s="104"/>
      <c r="AC130" s="104"/>
      <c r="AD130" s="108"/>
      <c r="AE130" s="104"/>
      <c r="AF130" s="104"/>
      <c r="AG130" s="110"/>
      <c r="AH130" s="27" t="s">
        <v>9</v>
      </c>
      <c r="AI130" s="29">
        <f>+COUNTA(C131:AG132)</f>
        <v>0</v>
      </c>
    </row>
    <row r="131" spans="2:36" s="26" customFormat="1" x14ac:dyDescent="0.15">
      <c r="B131" s="111" t="s">
        <v>7</v>
      </c>
      <c r="C131" s="108"/>
      <c r="D131" s="108"/>
      <c r="E131" s="108"/>
      <c r="F131" s="108"/>
      <c r="G131" s="108"/>
      <c r="H131" s="108"/>
      <c r="I131" s="119"/>
      <c r="J131" s="108"/>
      <c r="K131" s="108"/>
      <c r="L131" s="108"/>
      <c r="M131" s="108"/>
      <c r="N131" s="108"/>
      <c r="O131" s="108"/>
      <c r="P131" s="119"/>
      <c r="Q131" s="108"/>
      <c r="R131" s="108"/>
      <c r="S131" s="108"/>
      <c r="T131" s="108"/>
      <c r="U131" s="108"/>
      <c r="V131" s="108"/>
      <c r="W131" s="119"/>
      <c r="X131" s="108"/>
      <c r="Y131" s="108"/>
      <c r="Z131" s="108"/>
      <c r="AA131" s="108"/>
      <c r="AB131" s="108"/>
      <c r="AC131" s="108"/>
      <c r="AD131" s="119"/>
      <c r="AE131" s="108"/>
      <c r="AF131" s="108"/>
      <c r="AG131" s="115"/>
      <c r="AH131" s="32" t="s">
        <v>4</v>
      </c>
      <c r="AI131" s="33" t="e">
        <f>+AI130/AI127</f>
        <v>#DIV/0!</v>
      </c>
    </row>
    <row r="132" spans="2:36" s="26" customFormat="1" x14ac:dyDescent="0.15">
      <c r="B132" s="112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16"/>
      <c r="AH132" s="34" t="s">
        <v>13</v>
      </c>
      <c r="AI132" s="35" t="str">
        <f>IF(7&gt;AI127,"対象外",IF(AI130&gt;=AI125,"OK","NG"))</f>
        <v>対象外</v>
      </c>
      <c r="AJ132" s="30" t="str">
        <f>IF(AI132="対象外","←７日間に満たない期間は達成判定の対象外",IF(AI132="NG","←月単位未達成","←月単位達成"))</f>
        <v>←７日間に満たない期間は達成判定の対象外</v>
      </c>
    </row>
    <row r="133" spans="2:36" hidden="1" x14ac:dyDescent="0.15">
      <c r="B133" s="15"/>
      <c r="C133" s="46" t="e">
        <f t="shared" ref="C133:AG133" si="44">IF(AND(DAY(C125)&gt;=22,DAY(C125)&lt;=28,C126="土"),1,0)</f>
        <v>#VALUE!</v>
      </c>
      <c r="D133" s="46" t="e">
        <f t="shared" si="44"/>
        <v>#VALUE!</v>
      </c>
      <c r="E133" s="46" t="e">
        <f t="shared" si="44"/>
        <v>#VALUE!</v>
      </c>
      <c r="F133" s="46" t="e">
        <f t="shared" si="44"/>
        <v>#VALUE!</v>
      </c>
      <c r="G133" s="46" t="e">
        <f t="shared" si="44"/>
        <v>#VALUE!</v>
      </c>
      <c r="H133" s="46" t="e">
        <f t="shared" si="44"/>
        <v>#VALUE!</v>
      </c>
      <c r="I133" s="46" t="e">
        <f t="shared" si="44"/>
        <v>#VALUE!</v>
      </c>
      <c r="J133" s="46" t="e">
        <f t="shared" si="44"/>
        <v>#VALUE!</v>
      </c>
      <c r="K133" s="46" t="e">
        <f t="shared" si="44"/>
        <v>#VALUE!</v>
      </c>
      <c r="L133" s="46" t="e">
        <f t="shared" si="44"/>
        <v>#VALUE!</v>
      </c>
      <c r="M133" s="46" t="e">
        <f t="shared" si="44"/>
        <v>#VALUE!</v>
      </c>
      <c r="N133" s="46" t="e">
        <f t="shared" si="44"/>
        <v>#VALUE!</v>
      </c>
      <c r="O133" s="46" t="e">
        <f t="shared" si="44"/>
        <v>#VALUE!</v>
      </c>
      <c r="P133" s="46" t="e">
        <f t="shared" si="44"/>
        <v>#VALUE!</v>
      </c>
      <c r="Q133" s="46" t="e">
        <f t="shared" si="44"/>
        <v>#VALUE!</v>
      </c>
      <c r="R133" s="46" t="e">
        <f t="shared" si="44"/>
        <v>#VALUE!</v>
      </c>
      <c r="S133" s="46" t="e">
        <f t="shared" si="44"/>
        <v>#VALUE!</v>
      </c>
      <c r="T133" s="46" t="e">
        <f t="shared" si="44"/>
        <v>#VALUE!</v>
      </c>
      <c r="U133" s="46" t="e">
        <f t="shared" si="44"/>
        <v>#VALUE!</v>
      </c>
      <c r="V133" s="46" t="e">
        <f t="shared" si="44"/>
        <v>#VALUE!</v>
      </c>
      <c r="W133" s="46" t="e">
        <f t="shared" si="44"/>
        <v>#VALUE!</v>
      </c>
      <c r="X133" s="46" t="e">
        <f t="shared" si="44"/>
        <v>#VALUE!</v>
      </c>
      <c r="Y133" s="46" t="e">
        <f t="shared" si="44"/>
        <v>#VALUE!</v>
      </c>
      <c r="Z133" s="46" t="e">
        <f t="shared" si="44"/>
        <v>#VALUE!</v>
      </c>
      <c r="AA133" s="46" t="e">
        <f t="shared" si="44"/>
        <v>#VALUE!</v>
      </c>
      <c r="AB133" s="46" t="e">
        <f t="shared" si="44"/>
        <v>#VALUE!</v>
      </c>
      <c r="AC133" s="46" t="e">
        <f t="shared" si="44"/>
        <v>#VALUE!</v>
      </c>
      <c r="AD133" s="46" t="e">
        <f t="shared" si="44"/>
        <v>#VALUE!</v>
      </c>
      <c r="AE133" s="46" t="e">
        <f t="shared" si="44"/>
        <v>#VALUE!</v>
      </c>
      <c r="AF133" s="46" t="e">
        <f t="shared" si="44"/>
        <v>#VALUE!</v>
      </c>
      <c r="AG133" s="46" t="e">
        <f t="shared" si="44"/>
        <v>#VALUE!</v>
      </c>
      <c r="AH133" s="47" t="s">
        <v>21</v>
      </c>
      <c r="AI133" s="48">
        <f>_xlfn.AGGREGATE(9,6,C133:AG133)</f>
        <v>0</v>
      </c>
      <c r="AJ133" s="30"/>
    </row>
    <row r="134" spans="2:36" hidden="1" x14ac:dyDescent="0.15">
      <c r="B134" s="15"/>
      <c r="C134" s="49" t="e">
        <f t="shared" ref="C134:AG134" si="45">IF(AND(DAY(C125)&gt;=22,DAY(C125)&lt;=28,C126="土",OR(C131="休",C131="雨")),1,0)</f>
        <v>#VALUE!</v>
      </c>
      <c r="D134" s="49" t="e">
        <f t="shared" si="45"/>
        <v>#VALUE!</v>
      </c>
      <c r="E134" s="49" t="e">
        <f t="shared" si="45"/>
        <v>#VALUE!</v>
      </c>
      <c r="F134" s="49" t="e">
        <f t="shared" si="45"/>
        <v>#VALUE!</v>
      </c>
      <c r="G134" s="49" t="e">
        <f t="shared" si="45"/>
        <v>#VALUE!</v>
      </c>
      <c r="H134" s="49" t="e">
        <f t="shared" si="45"/>
        <v>#VALUE!</v>
      </c>
      <c r="I134" s="49" t="e">
        <f t="shared" si="45"/>
        <v>#VALUE!</v>
      </c>
      <c r="J134" s="49" t="e">
        <f t="shared" si="45"/>
        <v>#VALUE!</v>
      </c>
      <c r="K134" s="49" t="e">
        <f t="shared" si="45"/>
        <v>#VALUE!</v>
      </c>
      <c r="L134" s="49" t="e">
        <f t="shared" si="45"/>
        <v>#VALUE!</v>
      </c>
      <c r="M134" s="49" t="e">
        <f t="shared" si="45"/>
        <v>#VALUE!</v>
      </c>
      <c r="N134" s="49" t="e">
        <f t="shared" si="45"/>
        <v>#VALUE!</v>
      </c>
      <c r="O134" s="49" t="e">
        <f t="shared" si="45"/>
        <v>#VALUE!</v>
      </c>
      <c r="P134" s="49" t="e">
        <f t="shared" si="45"/>
        <v>#VALUE!</v>
      </c>
      <c r="Q134" s="49" t="e">
        <f t="shared" si="45"/>
        <v>#VALUE!</v>
      </c>
      <c r="R134" s="49" t="e">
        <f t="shared" si="45"/>
        <v>#VALUE!</v>
      </c>
      <c r="S134" s="49" t="e">
        <f t="shared" si="45"/>
        <v>#VALUE!</v>
      </c>
      <c r="T134" s="49" t="e">
        <f t="shared" si="45"/>
        <v>#VALUE!</v>
      </c>
      <c r="U134" s="49" t="e">
        <f t="shared" si="45"/>
        <v>#VALUE!</v>
      </c>
      <c r="V134" s="49" t="e">
        <f t="shared" si="45"/>
        <v>#VALUE!</v>
      </c>
      <c r="W134" s="49" t="e">
        <f t="shared" si="45"/>
        <v>#VALUE!</v>
      </c>
      <c r="X134" s="49" t="e">
        <f t="shared" si="45"/>
        <v>#VALUE!</v>
      </c>
      <c r="Y134" s="49" t="e">
        <f t="shared" si="45"/>
        <v>#VALUE!</v>
      </c>
      <c r="Z134" s="49" t="e">
        <f t="shared" si="45"/>
        <v>#VALUE!</v>
      </c>
      <c r="AA134" s="49" t="e">
        <f t="shared" si="45"/>
        <v>#VALUE!</v>
      </c>
      <c r="AB134" s="49" t="e">
        <f t="shared" si="45"/>
        <v>#VALUE!</v>
      </c>
      <c r="AC134" s="49" t="e">
        <f t="shared" si="45"/>
        <v>#VALUE!</v>
      </c>
      <c r="AD134" s="49" t="e">
        <f t="shared" si="45"/>
        <v>#VALUE!</v>
      </c>
      <c r="AE134" s="49" t="e">
        <f>IF(AND(DAY(AE125)&gt;=22,DAY(AE125)&lt;=28,AE126="土",OR(AE131="休",AE131="雨")),1,0)</f>
        <v>#VALUE!</v>
      </c>
      <c r="AF134" s="49" t="e">
        <f t="shared" si="45"/>
        <v>#VALUE!</v>
      </c>
      <c r="AG134" s="49" t="e">
        <f t="shared" si="45"/>
        <v>#VALUE!</v>
      </c>
      <c r="AH134" s="50" t="s">
        <v>22</v>
      </c>
      <c r="AI134" s="48">
        <f>_xlfn.AGGREGATE(9,6,C134:AG134)</f>
        <v>0</v>
      </c>
      <c r="AJ134" s="30"/>
    </row>
    <row r="135" spans="2:36" s="26" customFormat="1" x14ac:dyDescent="0.15"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I135" s="41"/>
    </row>
    <row r="136" spans="2:36" hidden="1" x14ac:dyDescent="0.15">
      <c r="C136" s="2" t="e">
        <f>YEAR(C139)</f>
        <v>#VALUE!</v>
      </c>
      <c r="D136" s="2" t="e">
        <f>MONTH(C139)</f>
        <v>#VALUE!</v>
      </c>
    </row>
    <row r="137" spans="2:36" x14ac:dyDescent="0.15">
      <c r="B137" s="6" t="s">
        <v>14</v>
      </c>
      <c r="C137" s="117" t="e">
        <f>C139</f>
        <v>#VALUE!</v>
      </c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2"/>
    </row>
    <row r="138" spans="2:36" hidden="1" x14ac:dyDescent="0.15">
      <c r="B138" s="36"/>
      <c r="C138" s="22" t="e">
        <f>DATE($C136,$D136,1)</f>
        <v>#VALUE!</v>
      </c>
      <c r="D138" s="22" t="e">
        <f t="shared" ref="D138:AG138" si="46">C138+1</f>
        <v>#VALUE!</v>
      </c>
      <c r="E138" s="22" t="e">
        <f t="shared" si="46"/>
        <v>#VALUE!</v>
      </c>
      <c r="F138" s="22" t="e">
        <f t="shared" si="46"/>
        <v>#VALUE!</v>
      </c>
      <c r="G138" s="22" t="e">
        <f t="shared" si="46"/>
        <v>#VALUE!</v>
      </c>
      <c r="H138" s="22" t="e">
        <f t="shared" si="46"/>
        <v>#VALUE!</v>
      </c>
      <c r="I138" s="22" t="e">
        <f t="shared" si="46"/>
        <v>#VALUE!</v>
      </c>
      <c r="J138" s="22" t="e">
        <f t="shared" si="46"/>
        <v>#VALUE!</v>
      </c>
      <c r="K138" s="22" t="e">
        <f t="shared" si="46"/>
        <v>#VALUE!</v>
      </c>
      <c r="L138" s="22" t="e">
        <f t="shared" si="46"/>
        <v>#VALUE!</v>
      </c>
      <c r="M138" s="22" t="e">
        <f t="shared" si="46"/>
        <v>#VALUE!</v>
      </c>
      <c r="N138" s="22" t="e">
        <f t="shared" si="46"/>
        <v>#VALUE!</v>
      </c>
      <c r="O138" s="22" t="e">
        <f t="shared" si="46"/>
        <v>#VALUE!</v>
      </c>
      <c r="P138" s="22" t="e">
        <f t="shared" si="46"/>
        <v>#VALUE!</v>
      </c>
      <c r="Q138" s="22" t="e">
        <f t="shared" si="46"/>
        <v>#VALUE!</v>
      </c>
      <c r="R138" s="22" t="e">
        <f t="shared" si="46"/>
        <v>#VALUE!</v>
      </c>
      <c r="S138" s="22" t="e">
        <f t="shared" si="46"/>
        <v>#VALUE!</v>
      </c>
      <c r="T138" s="22" t="e">
        <f t="shared" si="46"/>
        <v>#VALUE!</v>
      </c>
      <c r="U138" s="22" t="e">
        <f t="shared" si="46"/>
        <v>#VALUE!</v>
      </c>
      <c r="V138" s="22" t="e">
        <f t="shared" si="46"/>
        <v>#VALUE!</v>
      </c>
      <c r="W138" s="22" t="e">
        <f t="shared" si="46"/>
        <v>#VALUE!</v>
      </c>
      <c r="X138" s="22" t="e">
        <f t="shared" si="46"/>
        <v>#VALUE!</v>
      </c>
      <c r="Y138" s="22" t="e">
        <f t="shared" si="46"/>
        <v>#VALUE!</v>
      </c>
      <c r="Z138" s="22" t="e">
        <f t="shared" si="46"/>
        <v>#VALUE!</v>
      </c>
      <c r="AA138" s="22" t="e">
        <f t="shared" si="46"/>
        <v>#VALUE!</v>
      </c>
      <c r="AB138" s="22" t="e">
        <f t="shared" si="46"/>
        <v>#VALUE!</v>
      </c>
      <c r="AC138" s="22" t="e">
        <f t="shared" si="46"/>
        <v>#VALUE!</v>
      </c>
      <c r="AD138" s="22" t="e">
        <f t="shared" si="46"/>
        <v>#VALUE!</v>
      </c>
      <c r="AE138" s="22" t="e">
        <f t="shared" si="46"/>
        <v>#VALUE!</v>
      </c>
      <c r="AF138" s="22" t="e">
        <f t="shared" si="46"/>
        <v>#VALUE!</v>
      </c>
      <c r="AG138" s="22" t="e">
        <f t="shared" si="46"/>
        <v>#VALUE!</v>
      </c>
      <c r="AH138" s="37"/>
      <c r="AI138" s="38"/>
    </row>
    <row r="139" spans="2:36" x14ac:dyDescent="0.15">
      <c r="B139" s="20" t="s">
        <v>15</v>
      </c>
      <c r="C139" s="39" t="e">
        <f>IF(EDATE(C124,1)&gt;$G$5,"",EDATE(C124,1))</f>
        <v>#VALUE!</v>
      </c>
      <c r="D139" s="22" t="e">
        <f t="shared" ref="D139:AG139" si="47">IF(D138&gt;$G$5,"",IF(C139=EOMONTH(DATE($C136,$D136,1),0),"",IF(C139="","",C139+1)))</f>
        <v>#VALUE!</v>
      </c>
      <c r="E139" s="22" t="e">
        <f t="shared" si="47"/>
        <v>#VALUE!</v>
      </c>
      <c r="F139" s="22" t="e">
        <f t="shared" si="47"/>
        <v>#VALUE!</v>
      </c>
      <c r="G139" s="22" t="e">
        <f t="shared" si="47"/>
        <v>#VALUE!</v>
      </c>
      <c r="H139" s="22" t="e">
        <f t="shared" si="47"/>
        <v>#VALUE!</v>
      </c>
      <c r="I139" s="22" t="e">
        <f t="shared" si="47"/>
        <v>#VALUE!</v>
      </c>
      <c r="J139" s="22" t="e">
        <f t="shared" si="47"/>
        <v>#VALUE!</v>
      </c>
      <c r="K139" s="22" t="e">
        <f t="shared" si="47"/>
        <v>#VALUE!</v>
      </c>
      <c r="L139" s="22" t="e">
        <f t="shared" si="47"/>
        <v>#VALUE!</v>
      </c>
      <c r="M139" s="22" t="e">
        <f t="shared" si="47"/>
        <v>#VALUE!</v>
      </c>
      <c r="N139" s="22" t="e">
        <f t="shared" si="47"/>
        <v>#VALUE!</v>
      </c>
      <c r="O139" s="22" t="e">
        <f t="shared" si="47"/>
        <v>#VALUE!</v>
      </c>
      <c r="P139" s="22" t="e">
        <f t="shared" si="47"/>
        <v>#VALUE!</v>
      </c>
      <c r="Q139" s="22" t="e">
        <f t="shared" si="47"/>
        <v>#VALUE!</v>
      </c>
      <c r="R139" s="22" t="e">
        <f t="shared" si="47"/>
        <v>#VALUE!</v>
      </c>
      <c r="S139" s="22" t="e">
        <f t="shared" si="47"/>
        <v>#VALUE!</v>
      </c>
      <c r="T139" s="22" t="e">
        <f t="shared" si="47"/>
        <v>#VALUE!</v>
      </c>
      <c r="U139" s="22" t="e">
        <f t="shared" si="47"/>
        <v>#VALUE!</v>
      </c>
      <c r="V139" s="22" t="e">
        <f t="shared" si="47"/>
        <v>#VALUE!</v>
      </c>
      <c r="W139" s="22" t="e">
        <f t="shared" si="47"/>
        <v>#VALUE!</v>
      </c>
      <c r="X139" s="22" t="e">
        <f t="shared" si="47"/>
        <v>#VALUE!</v>
      </c>
      <c r="Y139" s="22" t="e">
        <f t="shared" si="47"/>
        <v>#VALUE!</v>
      </c>
      <c r="Z139" s="22" t="e">
        <f t="shared" si="47"/>
        <v>#VALUE!</v>
      </c>
      <c r="AA139" s="22" t="e">
        <f t="shared" si="47"/>
        <v>#VALUE!</v>
      </c>
      <c r="AB139" s="22" t="e">
        <f t="shared" si="47"/>
        <v>#VALUE!</v>
      </c>
      <c r="AC139" s="22" t="e">
        <f t="shared" si="47"/>
        <v>#VALUE!</v>
      </c>
      <c r="AD139" s="22" t="e">
        <f t="shared" si="47"/>
        <v>#VALUE!</v>
      </c>
      <c r="AE139" s="22" t="e">
        <f t="shared" si="47"/>
        <v>#VALUE!</v>
      </c>
      <c r="AF139" s="22" t="e">
        <f t="shared" si="47"/>
        <v>#VALUE!</v>
      </c>
      <c r="AG139" s="22" t="e">
        <f t="shared" si="47"/>
        <v>#VALUE!</v>
      </c>
      <c r="AH139" s="23" t="s">
        <v>16</v>
      </c>
      <c r="AI139" s="24">
        <f>+COUNTIFS(C140:AG140,"土",C141:AG141,"")+COUNTIFS(C140:AG140,"日",C141:AG141,"")</f>
        <v>0</v>
      </c>
    </row>
    <row r="140" spans="2:36" s="26" customFormat="1" x14ac:dyDescent="0.15">
      <c r="B140" s="40" t="s">
        <v>5</v>
      </c>
      <c r="C140" s="51" t="str">
        <f>IFERROR(TEXT(WEEKDAY(+C139),"aaa"),"")</f>
        <v/>
      </c>
      <c r="D140" s="51" t="str">
        <f t="shared" ref="D140:AG140" si="48">IFERROR(TEXT(WEEKDAY(+D139),"aaa"),"")</f>
        <v/>
      </c>
      <c r="E140" s="51" t="str">
        <f t="shared" si="48"/>
        <v/>
      </c>
      <c r="F140" s="51" t="str">
        <f t="shared" si="48"/>
        <v/>
      </c>
      <c r="G140" s="51" t="str">
        <f t="shared" si="48"/>
        <v/>
      </c>
      <c r="H140" s="51" t="str">
        <f t="shared" si="48"/>
        <v/>
      </c>
      <c r="I140" s="51" t="str">
        <f t="shared" si="48"/>
        <v/>
      </c>
      <c r="J140" s="51" t="str">
        <f t="shared" si="48"/>
        <v/>
      </c>
      <c r="K140" s="51" t="str">
        <f t="shared" si="48"/>
        <v/>
      </c>
      <c r="L140" s="51" t="str">
        <f t="shared" si="48"/>
        <v/>
      </c>
      <c r="M140" s="51" t="str">
        <f t="shared" si="48"/>
        <v/>
      </c>
      <c r="N140" s="51" t="str">
        <f t="shared" si="48"/>
        <v/>
      </c>
      <c r="O140" s="51" t="str">
        <f t="shared" si="48"/>
        <v/>
      </c>
      <c r="P140" s="51" t="str">
        <f t="shared" si="48"/>
        <v/>
      </c>
      <c r="Q140" s="51" t="str">
        <f t="shared" si="48"/>
        <v/>
      </c>
      <c r="R140" s="51" t="str">
        <f t="shared" si="48"/>
        <v/>
      </c>
      <c r="S140" s="51" t="str">
        <f t="shared" si="48"/>
        <v/>
      </c>
      <c r="T140" s="51" t="str">
        <f t="shared" si="48"/>
        <v/>
      </c>
      <c r="U140" s="51" t="str">
        <f t="shared" si="48"/>
        <v/>
      </c>
      <c r="V140" s="51" t="str">
        <f t="shared" si="48"/>
        <v/>
      </c>
      <c r="W140" s="51" t="str">
        <f t="shared" si="48"/>
        <v/>
      </c>
      <c r="X140" s="51" t="str">
        <f t="shared" si="48"/>
        <v/>
      </c>
      <c r="Y140" s="51" t="str">
        <f t="shared" si="48"/>
        <v/>
      </c>
      <c r="Z140" s="51" t="str">
        <f t="shared" si="48"/>
        <v/>
      </c>
      <c r="AA140" s="51" t="str">
        <f t="shared" si="48"/>
        <v/>
      </c>
      <c r="AB140" s="51" t="str">
        <f t="shared" si="48"/>
        <v/>
      </c>
      <c r="AC140" s="51" t="str">
        <f t="shared" si="48"/>
        <v/>
      </c>
      <c r="AD140" s="51" t="str">
        <f t="shared" si="48"/>
        <v/>
      </c>
      <c r="AE140" s="51" t="str">
        <f t="shared" si="48"/>
        <v/>
      </c>
      <c r="AF140" s="51" t="str">
        <f t="shared" si="48"/>
        <v/>
      </c>
      <c r="AG140" s="51" t="str">
        <f t="shared" si="48"/>
        <v/>
      </c>
      <c r="AH140" s="23" t="s">
        <v>20</v>
      </c>
      <c r="AI140" s="24">
        <f>+COUNTIF(C141:AG141,"夏休")+COUNTIF(C141:AG141,"冬休")+COUNTIF(C141:AG141,"中止")+COUNTIF(C141:AG141,"工場")+COUNTIF(C141:AG141,"他")</f>
        <v>0</v>
      </c>
    </row>
    <row r="141" spans="2:36" s="26" customFormat="1" ht="13.5" customHeight="1" x14ac:dyDescent="0.15">
      <c r="B141" s="83" t="s">
        <v>19</v>
      </c>
      <c r="C141" s="85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105"/>
      <c r="AH141" s="27" t="s">
        <v>2</v>
      </c>
      <c r="AI141" s="28">
        <f>COUNT(C139:AG139)-AI140</f>
        <v>0</v>
      </c>
    </row>
    <row r="142" spans="2:36" s="26" customFormat="1" ht="13.5" customHeight="1" x14ac:dyDescent="0.15">
      <c r="B142" s="84"/>
      <c r="C142" s="85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105"/>
      <c r="AH142" s="27" t="s">
        <v>6</v>
      </c>
      <c r="AI142" s="29">
        <f>+COUNTIF(C143:AG144,"休")</f>
        <v>0</v>
      </c>
      <c r="AJ142" s="30" t="e">
        <f>IF(AI143&gt;0.285,"",IF(AI142&lt;AI139,"←計画日数が足りません",""))</f>
        <v>#DIV/0!</v>
      </c>
    </row>
    <row r="143" spans="2:36" s="26" customFormat="1" ht="13.5" customHeight="1" x14ac:dyDescent="0.15">
      <c r="B143" s="106" t="s">
        <v>0</v>
      </c>
      <c r="C143" s="107"/>
      <c r="D143" s="104"/>
      <c r="E143" s="104"/>
      <c r="F143" s="108"/>
      <c r="G143" s="104"/>
      <c r="H143" s="104"/>
      <c r="I143" s="104"/>
      <c r="J143" s="104"/>
      <c r="K143" s="104"/>
      <c r="L143" s="104"/>
      <c r="M143" s="108"/>
      <c r="N143" s="104"/>
      <c r="O143" s="104"/>
      <c r="P143" s="104"/>
      <c r="Q143" s="104"/>
      <c r="R143" s="104"/>
      <c r="S143" s="104"/>
      <c r="T143" s="108"/>
      <c r="U143" s="104"/>
      <c r="V143" s="104"/>
      <c r="W143" s="104"/>
      <c r="X143" s="104"/>
      <c r="Y143" s="104"/>
      <c r="Z143" s="104"/>
      <c r="AA143" s="108"/>
      <c r="AB143" s="104"/>
      <c r="AC143" s="104"/>
      <c r="AD143" s="104"/>
      <c r="AE143" s="104"/>
      <c r="AF143" s="104"/>
      <c r="AG143" s="110"/>
      <c r="AH143" s="27" t="s">
        <v>8</v>
      </c>
      <c r="AI143" s="31" t="e">
        <f>+AI142/AI141</f>
        <v>#DIV/0!</v>
      </c>
    </row>
    <row r="144" spans="2:36" s="26" customFormat="1" x14ac:dyDescent="0.15">
      <c r="B144" s="106"/>
      <c r="C144" s="107"/>
      <c r="D144" s="104"/>
      <c r="E144" s="104"/>
      <c r="F144" s="108"/>
      <c r="G144" s="104"/>
      <c r="H144" s="104"/>
      <c r="I144" s="104"/>
      <c r="J144" s="104"/>
      <c r="K144" s="104"/>
      <c r="L144" s="104"/>
      <c r="M144" s="108"/>
      <c r="N144" s="104"/>
      <c r="O144" s="104"/>
      <c r="P144" s="104"/>
      <c r="Q144" s="104"/>
      <c r="R144" s="104"/>
      <c r="S144" s="104"/>
      <c r="T144" s="108"/>
      <c r="U144" s="104"/>
      <c r="V144" s="104"/>
      <c r="W144" s="104"/>
      <c r="X144" s="104"/>
      <c r="Y144" s="104"/>
      <c r="Z144" s="104"/>
      <c r="AA144" s="108"/>
      <c r="AB144" s="104"/>
      <c r="AC144" s="104"/>
      <c r="AD144" s="104"/>
      <c r="AE144" s="104"/>
      <c r="AF144" s="104"/>
      <c r="AG144" s="110"/>
      <c r="AH144" s="27" t="s">
        <v>9</v>
      </c>
      <c r="AI144" s="29">
        <f>+COUNTA(C145:AG146)</f>
        <v>0</v>
      </c>
    </row>
    <row r="145" spans="2:36" s="26" customFormat="1" x14ac:dyDescent="0.15">
      <c r="B145" s="111" t="s">
        <v>7</v>
      </c>
      <c r="C145" s="113"/>
      <c r="D145" s="108"/>
      <c r="E145" s="108"/>
      <c r="F145" s="119"/>
      <c r="G145" s="108"/>
      <c r="H145" s="108"/>
      <c r="I145" s="108"/>
      <c r="J145" s="108"/>
      <c r="K145" s="108"/>
      <c r="L145" s="108"/>
      <c r="M145" s="119"/>
      <c r="N145" s="108"/>
      <c r="O145" s="108"/>
      <c r="P145" s="108"/>
      <c r="Q145" s="108"/>
      <c r="R145" s="108"/>
      <c r="S145" s="108"/>
      <c r="T145" s="119"/>
      <c r="U145" s="108"/>
      <c r="V145" s="108"/>
      <c r="W145" s="108"/>
      <c r="X145" s="108"/>
      <c r="Y145" s="108"/>
      <c r="Z145" s="108"/>
      <c r="AA145" s="119"/>
      <c r="AB145" s="108"/>
      <c r="AC145" s="108"/>
      <c r="AD145" s="108"/>
      <c r="AE145" s="108"/>
      <c r="AF145" s="108"/>
      <c r="AG145" s="115"/>
      <c r="AH145" s="32" t="s">
        <v>4</v>
      </c>
      <c r="AI145" s="33" t="e">
        <f>+AI144/AI141</f>
        <v>#DIV/0!</v>
      </c>
    </row>
    <row r="146" spans="2:36" s="26" customFormat="1" x14ac:dyDescent="0.15">
      <c r="B146" s="112"/>
      <c r="C146" s="114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16"/>
      <c r="AH146" s="34" t="s">
        <v>13</v>
      </c>
      <c r="AI146" s="35" t="str">
        <f>IF(7&gt;AI141,"対象外",IF(AI144&gt;=AI139,"OK","NG"))</f>
        <v>対象外</v>
      </c>
      <c r="AJ146" s="30" t="str">
        <f>IF(AI146="対象外","←７日間に満たない期間は達成判定の対象外",IF(AI146="NG","←月単位未達成","←月単位達成"))</f>
        <v>←７日間に満たない期間は達成判定の対象外</v>
      </c>
    </row>
    <row r="147" spans="2:36" hidden="1" x14ac:dyDescent="0.15">
      <c r="B147" s="15"/>
      <c r="C147" s="46" t="e">
        <f t="shared" ref="C147:AG147" si="49">IF(AND(DAY(C139)&gt;=22,DAY(C139)&lt;=28,C140="土"),1,0)</f>
        <v>#VALUE!</v>
      </c>
      <c r="D147" s="46" t="e">
        <f t="shared" si="49"/>
        <v>#VALUE!</v>
      </c>
      <c r="E147" s="46" t="e">
        <f t="shared" si="49"/>
        <v>#VALUE!</v>
      </c>
      <c r="F147" s="46" t="e">
        <f t="shared" si="49"/>
        <v>#VALUE!</v>
      </c>
      <c r="G147" s="46" t="e">
        <f t="shared" si="49"/>
        <v>#VALUE!</v>
      </c>
      <c r="H147" s="46" t="e">
        <f t="shared" si="49"/>
        <v>#VALUE!</v>
      </c>
      <c r="I147" s="46" t="e">
        <f t="shared" si="49"/>
        <v>#VALUE!</v>
      </c>
      <c r="J147" s="46" t="e">
        <f t="shared" si="49"/>
        <v>#VALUE!</v>
      </c>
      <c r="K147" s="46" t="e">
        <f t="shared" si="49"/>
        <v>#VALUE!</v>
      </c>
      <c r="L147" s="46" t="e">
        <f t="shared" si="49"/>
        <v>#VALUE!</v>
      </c>
      <c r="M147" s="46" t="e">
        <f t="shared" si="49"/>
        <v>#VALUE!</v>
      </c>
      <c r="N147" s="46" t="e">
        <f t="shared" si="49"/>
        <v>#VALUE!</v>
      </c>
      <c r="O147" s="46" t="e">
        <f t="shared" si="49"/>
        <v>#VALUE!</v>
      </c>
      <c r="P147" s="46" t="e">
        <f t="shared" si="49"/>
        <v>#VALUE!</v>
      </c>
      <c r="Q147" s="46" t="e">
        <f t="shared" si="49"/>
        <v>#VALUE!</v>
      </c>
      <c r="R147" s="46" t="e">
        <f t="shared" si="49"/>
        <v>#VALUE!</v>
      </c>
      <c r="S147" s="46" t="e">
        <f t="shared" si="49"/>
        <v>#VALUE!</v>
      </c>
      <c r="T147" s="46" t="e">
        <f t="shared" si="49"/>
        <v>#VALUE!</v>
      </c>
      <c r="U147" s="46" t="e">
        <f t="shared" si="49"/>
        <v>#VALUE!</v>
      </c>
      <c r="V147" s="46" t="e">
        <f t="shared" si="49"/>
        <v>#VALUE!</v>
      </c>
      <c r="W147" s="46" t="e">
        <f t="shared" si="49"/>
        <v>#VALUE!</v>
      </c>
      <c r="X147" s="46" t="e">
        <f t="shared" si="49"/>
        <v>#VALUE!</v>
      </c>
      <c r="Y147" s="46" t="e">
        <f t="shared" si="49"/>
        <v>#VALUE!</v>
      </c>
      <c r="Z147" s="46" t="e">
        <f t="shared" si="49"/>
        <v>#VALUE!</v>
      </c>
      <c r="AA147" s="46" t="e">
        <f t="shared" si="49"/>
        <v>#VALUE!</v>
      </c>
      <c r="AB147" s="46" t="e">
        <f t="shared" si="49"/>
        <v>#VALUE!</v>
      </c>
      <c r="AC147" s="46" t="e">
        <f t="shared" si="49"/>
        <v>#VALUE!</v>
      </c>
      <c r="AD147" s="46" t="e">
        <f t="shared" si="49"/>
        <v>#VALUE!</v>
      </c>
      <c r="AE147" s="46" t="e">
        <f t="shared" si="49"/>
        <v>#VALUE!</v>
      </c>
      <c r="AF147" s="46" t="e">
        <f t="shared" si="49"/>
        <v>#VALUE!</v>
      </c>
      <c r="AG147" s="46" t="e">
        <f t="shared" si="49"/>
        <v>#VALUE!</v>
      </c>
      <c r="AH147" s="47" t="s">
        <v>21</v>
      </c>
      <c r="AI147" s="48">
        <f>_xlfn.AGGREGATE(9,6,C147:AG147)</f>
        <v>0</v>
      </c>
      <c r="AJ147" s="30"/>
    </row>
    <row r="148" spans="2:36" hidden="1" x14ac:dyDescent="0.15">
      <c r="B148" s="15"/>
      <c r="C148" s="49" t="e">
        <f t="shared" ref="C148:AG148" si="50">IF(AND(DAY(C139)&gt;=22,DAY(C139)&lt;=28,C140="土",OR(C145="休",C145="雨")),1,0)</f>
        <v>#VALUE!</v>
      </c>
      <c r="D148" s="49" t="e">
        <f t="shared" si="50"/>
        <v>#VALUE!</v>
      </c>
      <c r="E148" s="49" t="e">
        <f t="shared" si="50"/>
        <v>#VALUE!</v>
      </c>
      <c r="F148" s="49" t="e">
        <f t="shared" si="50"/>
        <v>#VALUE!</v>
      </c>
      <c r="G148" s="49" t="e">
        <f t="shared" si="50"/>
        <v>#VALUE!</v>
      </c>
      <c r="H148" s="49" t="e">
        <f t="shared" si="50"/>
        <v>#VALUE!</v>
      </c>
      <c r="I148" s="49" t="e">
        <f t="shared" si="50"/>
        <v>#VALUE!</v>
      </c>
      <c r="J148" s="49" t="e">
        <f t="shared" si="50"/>
        <v>#VALUE!</v>
      </c>
      <c r="K148" s="49" t="e">
        <f t="shared" si="50"/>
        <v>#VALUE!</v>
      </c>
      <c r="L148" s="49" t="e">
        <f t="shared" si="50"/>
        <v>#VALUE!</v>
      </c>
      <c r="M148" s="49" t="e">
        <f t="shared" si="50"/>
        <v>#VALUE!</v>
      </c>
      <c r="N148" s="49" t="e">
        <f t="shared" si="50"/>
        <v>#VALUE!</v>
      </c>
      <c r="O148" s="49" t="e">
        <f t="shared" si="50"/>
        <v>#VALUE!</v>
      </c>
      <c r="P148" s="49" t="e">
        <f t="shared" si="50"/>
        <v>#VALUE!</v>
      </c>
      <c r="Q148" s="49" t="e">
        <f t="shared" si="50"/>
        <v>#VALUE!</v>
      </c>
      <c r="R148" s="49" t="e">
        <f t="shared" si="50"/>
        <v>#VALUE!</v>
      </c>
      <c r="S148" s="49" t="e">
        <f t="shared" si="50"/>
        <v>#VALUE!</v>
      </c>
      <c r="T148" s="49" t="e">
        <f t="shared" si="50"/>
        <v>#VALUE!</v>
      </c>
      <c r="U148" s="49" t="e">
        <f t="shared" si="50"/>
        <v>#VALUE!</v>
      </c>
      <c r="V148" s="49" t="e">
        <f t="shared" si="50"/>
        <v>#VALUE!</v>
      </c>
      <c r="W148" s="49" t="e">
        <f t="shared" si="50"/>
        <v>#VALUE!</v>
      </c>
      <c r="X148" s="49" t="e">
        <f t="shared" si="50"/>
        <v>#VALUE!</v>
      </c>
      <c r="Y148" s="49" t="e">
        <f t="shared" si="50"/>
        <v>#VALUE!</v>
      </c>
      <c r="Z148" s="49" t="e">
        <f t="shared" si="50"/>
        <v>#VALUE!</v>
      </c>
      <c r="AA148" s="49" t="e">
        <f t="shared" si="50"/>
        <v>#VALUE!</v>
      </c>
      <c r="AB148" s="49" t="e">
        <f t="shared" si="50"/>
        <v>#VALUE!</v>
      </c>
      <c r="AC148" s="49" t="e">
        <f t="shared" si="50"/>
        <v>#VALUE!</v>
      </c>
      <c r="AD148" s="49" t="e">
        <f t="shared" si="50"/>
        <v>#VALUE!</v>
      </c>
      <c r="AE148" s="49" t="e">
        <f t="shared" si="50"/>
        <v>#VALUE!</v>
      </c>
      <c r="AF148" s="49" t="e">
        <f t="shared" si="50"/>
        <v>#VALUE!</v>
      </c>
      <c r="AG148" s="49" t="e">
        <f t="shared" si="50"/>
        <v>#VALUE!</v>
      </c>
      <c r="AH148" s="50" t="s">
        <v>22</v>
      </c>
      <c r="AI148" s="48">
        <f>_xlfn.AGGREGATE(9,6,C148:AG148)</f>
        <v>0</v>
      </c>
      <c r="AJ148" s="30"/>
    </row>
    <row r="149" spans="2:36" s="26" customFormat="1" x14ac:dyDescent="0.15"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I149" s="41"/>
    </row>
    <row r="150" spans="2:36" hidden="1" x14ac:dyDescent="0.15">
      <c r="C150" s="2" t="e">
        <f>YEAR(C153)</f>
        <v>#VALUE!</v>
      </c>
      <c r="D150" s="2" t="e">
        <f>MONTH(C153)</f>
        <v>#VALUE!</v>
      </c>
    </row>
    <row r="151" spans="2:36" x14ac:dyDescent="0.15">
      <c r="B151" s="6" t="s">
        <v>14</v>
      </c>
      <c r="C151" s="117" t="e">
        <f>C153</f>
        <v>#VALUE!</v>
      </c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2"/>
    </row>
    <row r="152" spans="2:36" hidden="1" x14ac:dyDescent="0.15">
      <c r="B152" s="36"/>
      <c r="C152" s="22" t="e">
        <f>DATE($C150,$D150,1)</f>
        <v>#VALUE!</v>
      </c>
      <c r="D152" s="22" t="e">
        <f t="shared" ref="D152:AG152" si="51">C152+1</f>
        <v>#VALUE!</v>
      </c>
      <c r="E152" s="22" t="e">
        <f t="shared" si="51"/>
        <v>#VALUE!</v>
      </c>
      <c r="F152" s="22" t="e">
        <f t="shared" si="51"/>
        <v>#VALUE!</v>
      </c>
      <c r="G152" s="22" t="e">
        <f t="shared" si="51"/>
        <v>#VALUE!</v>
      </c>
      <c r="H152" s="22" t="e">
        <f t="shared" si="51"/>
        <v>#VALUE!</v>
      </c>
      <c r="I152" s="22" t="e">
        <f t="shared" si="51"/>
        <v>#VALUE!</v>
      </c>
      <c r="J152" s="22" t="e">
        <f t="shared" si="51"/>
        <v>#VALUE!</v>
      </c>
      <c r="K152" s="22" t="e">
        <f t="shared" si="51"/>
        <v>#VALUE!</v>
      </c>
      <c r="L152" s="22" t="e">
        <f t="shared" si="51"/>
        <v>#VALUE!</v>
      </c>
      <c r="M152" s="22" t="e">
        <f t="shared" si="51"/>
        <v>#VALUE!</v>
      </c>
      <c r="N152" s="22" t="e">
        <f t="shared" si="51"/>
        <v>#VALUE!</v>
      </c>
      <c r="O152" s="22" t="e">
        <f t="shared" si="51"/>
        <v>#VALUE!</v>
      </c>
      <c r="P152" s="22" t="e">
        <f t="shared" si="51"/>
        <v>#VALUE!</v>
      </c>
      <c r="Q152" s="22" t="e">
        <f t="shared" si="51"/>
        <v>#VALUE!</v>
      </c>
      <c r="R152" s="22" t="e">
        <f t="shared" si="51"/>
        <v>#VALUE!</v>
      </c>
      <c r="S152" s="22" t="e">
        <f t="shared" si="51"/>
        <v>#VALUE!</v>
      </c>
      <c r="T152" s="22" t="e">
        <f t="shared" si="51"/>
        <v>#VALUE!</v>
      </c>
      <c r="U152" s="22" t="e">
        <f t="shared" si="51"/>
        <v>#VALUE!</v>
      </c>
      <c r="V152" s="22" t="e">
        <f t="shared" si="51"/>
        <v>#VALUE!</v>
      </c>
      <c r="W152" s="22" t="e">
        <f t="shared" si="51"/>
        <v>#VALUE!</v>
      </c>
      <c r="X152" s="22" t="e">
        <f t="shared" si="51"/>
        <v>#VALUE!</v>
      </c>
      <c r="Y152" s="22" t="e">
        <f t="shared" si="51"/>
        <v>#VALUE!</v>
      </c>
      <c r="Z152" s="22" t="e">
        <f t="shared" si="51"/>
        <v>#VALUE!</v>
      </c>
      <c r="AA152" s="22" t="e">
        <f t="shared" si="51"/>
        <v>#VALUE!</v>
      </c>
      <c r="AB152" s="22" t="e">
        <f t="shared" si="51"/>
        <v>#VALUE!</v>
      </c>
      <c r="AC152" s="22" t="e">
        <f t="shared" si="51"/>
        <v>#VALUE!</v>
      </c>
      <c r="AD152" s="22" t="e">
        <f t="shared" si="51"/>
        <v>#VALUE!</v>
      </c>
      <c r="AE152" s="22" t="e">
        <f t="shared" si="51"/>
        <v>#VALUE!</v>
      </c>
      <c r="AF152" s="22" t="e">
        <f t="shared" si="51"/>
        <v>#VALUE!</v>
      </c>
      <c r="AG152" s="22" t="e">
        <f t="shared" si="51"/>
        <v>#VALUE!</v>
      </c>
      <c r="AH152" s="37"/>
      <c r="AI152" s="38"/>
    </row>
    <row r="153" spans="2:36" x14ac:dyDescent="0.15">
      <c r="B153" s="20" t="s">
        <v>15</v>
      </c>
      <c r="C153" s="39" t="e">
        <f>IF(EDATE(C138,1)&gt;$G$5,"",EDATE(C138,1))</f>
        <v>#VALUE!</v>
      </c>
      <c r="D153" s="22" t="e">
        <f t="shared" ref="D153:AG153" si="52">IF(D152&gt;$G$5,"",IF(C153=EOMONTH(DATE($C150,$D150,1),0),"",IF(C153="","",C153+1)))</f>
        <v>#VALUE!</v>
      </c>
      <c r="E153" s="22" t="e">
        <f t="shared" si="52"/>
        <v>#VALUE!</v>
      </c>
      <c r="F153" s="22" t="e">
        <f t="shared" si="52"/>
        <v>#VALUE!</v>
      </c>
      <c r="G153" s="22" t="e">
        <f t="shared" si="52"/>
        <v>#VALUE!</v>
      </c>
      <c r="H153" s="22" t="e">
        <f t="shared" si="52"/>
        <v>#VALUE!</v>
      </c>
      <c r="I153" s="22" t="e">
        <f t="shared" si="52"/>
        <v>#VALUE!</v>
      </c>
      <c r="J153" s="22" t="e">
        <f t="shared" si="52"/>
        <v>#VALUE!</v>
      </c>
      <c r="K153" s="22" t="e">
        <f t="shared" si="52"/>
        <v>#VALUE!</v>
      </c>
      <c r="L153" s="22" t="e">
        <f t="shared" si="52"/>
        <v>#VALUE!</v>
      </c>
      <c r="M153" s="22" t="e">
        <f t="shared" si="52"/>
        <v>#VALUE!</v>
      </c>
      <c r="N153" s="22" t="e">
        <f t="shared" si="52"/>
        <v>#VALUE!</v>
      </c>
      <c r="O153" s="22" t="e">
        <f t="shared" si="52"/>
        <v>#VALUE!</v>
      </c>
      <c r="P153" s="22" t="e">
        <f t="shared" si="52"/>
        <v>#VALUE!</v>
      </c>
      <c r="Q153" s="22" t="e">
        <f t="shared" si="52"/>
        <v>#VALUE!</v>
      </c>
      <c r="R153" s="22" t="e">
        <f t="shared" si="52"/>
        <v>#VALUE!</v>
      </c>
      <c r="S153" s="22" t="e">
        <f t="shared" si="52"/>
        <v>#VALUE!</v>
      </c>
      <c r="T153" s="22" t="e">
        <f t="shared" si="52"/>
        <v>#VALUE!</v>
      </c>
      <c r="U153" s="22" t="e">
        <f t="shared" si="52"/>
        <v>#VALUE!</v>
      </c>
      <c r="V153" s="22" t="e">
        <f t="shared" si="52"/>
        <v>#VALUE!</v>
      </c>
      <c r="W153" s="22" t="e">
        <f t="shared" si="52"/>
        <v>#VALUE!</v>
      </c>
      <c r="X153" s="22" t="e">
        <f t="shared" si="52"/>
        <v>#VALUE!</v>
      </c>
      <c r="Y153" s="22" t="e">
        <f t="shared" si="52"/>
        <v>#VALUE!</v>
      </c>
      <c r="Z153" s="22" t="e">
        <f t="shared" si="52"/>
        <v>#VALUE!</v>
      </c>
      <c r="AA153" s="22" t="e">
        <f t="shared" si="52"/>
        <v>#VALUE!</v>
      </c>
      <c r="AB153" s="22" t="e">
        <f t="shared" si="52"/>
        <v>#VALUE!</v>
      </c>
      <c r="AC153" s="22" t="e">
        <f t="shared" si="52"/>
        <v>#VALUE!</v>
      </c>
      <c r="AD153" s="22" t="e">
        <f t="shared" si="52"/>
        <v>#VALUE!</v>
      </c>
      <c r="AE153" s="22" t="e">
        <f t="shared" si="52"/>
        <v>#VALUE!</v>
      </c>
      <c r="AF153" s="22" t="e">
        <f t="shared" si="52"/>
        <v>#VALUE!</v>
      </c>
      <c r="AG153" s="22" t="e">
        <f t="shared" si="52"/>
        <v>#VALUE!</v>
      </c>
      <c r="AH153" s="23" t="s">
        <v>16</v>
      </c>
      <c r="AI153" s="24">
        <f>+COUNTIFS(C154:AG154,"土",C155:AG155,"")+COUNTIFS(C154:AG154,"日",C155:AG155,"")</f>
        <v>0</v>
      </c>
    </row>
    <row r="154" spans="2:36" s="26" customFormat="1" x14ac:dyDescent="0.15">
      <c r="B154" s="40" t="s">
        <v>5</v>
      </c>
      <c r="C154" s="51" t="str">
        <f>IFERROR(TEXT(WEEKDAY(+C153),"aaa"),"")</f>
        <v/>
      </c>
      <c r="D154" s="51" t="str">
        <f t="shared" ref="D154:AG154" si="53">IFERROR(TEXT(WEEKDAY(+D153),"aaa"),"")</f>
        <v/>
      </c>
      <c r="E154" s="51" t="str">
        <f t="shared" si="53"/>
        <v/>
      </c>
      <c r="F154" s="51" t="str">
        <f t="shared" si="53"/>
        <v/>
      </c>
      <c r="G154" s="51" t="str">
        <f t="shared" si="53"/>
        <v/>
      </c>
      <c r="H154" s="51" t="str">
        <f t="shared" si="53"/>
        <v/>
      </c>
      <c r="I154" s="51" t="str">
        <f t="shared" si="53"/>
        <v/>
      </c>
      <c r="J154" s="51" t="str">
        <f t="shared" si="53"/>
        <v/>
      </c>
      <c r="K154" s="51" t="str">
        <f t="shared" si="53"/>
        <v/>
      </c>
      <c r="L154" s="51" t="str">
        <f t="shared" si="53"/>
        <v/>
      </c>
      <c r="M154" s="51" t="str">
        <f t="shared" si="53"/>
        <v/>
      </c>
      <c r="N154" s="51" t="str">
        <f t="shared" si="53"/>
        <v/>
      </c>
      <c r="O154" s="51" t="str">
        <f t="shared" si="53"/>
        <v/>
      </c>
      <c r="P154" s="51" t="str">
        <f t="shared" si="53"/>
        <v/>
      </c>
      <c r="Q154" s="51" t="str">
        <f t="shared" si="53"/>
        <v/>
      </c>
      <c r="R154" s="51" t="str">
        <f t="shared" si="53"/>
        <v/>
      </c>
      <c r="S154" s="51" t="str">
        <f t="shared" si="53"/>
        <v/>
      </c>
      <c r="T154" s="51" t="str">
        <f t="shared" si="53"/>
        <v/>
      </c>
      <c r="U154" s="51" t="str">
        <f t="shared" si="53"/>
        <v/>
      </c>
      <c r="V154" s="51" t="str">
        <f t="shared" si="53"/>
        <v/>
      </c>
      <c r="W154" s="51" t="str">
        <f t="shared" si="53"/>
        <v/>
      </c>
      <c r="X154" s="51" t="str">
        <f t="shared" si="53"/>
        <v/>
      </c>
      <c r="Y154" s="51" t="str">
        <f t="shared" si="53"/>
        <v/>
      </c>
      <c r="Z154" s="51" t="str">
        <f t="shared" si="53"/>
        <v/>
      </c>
      <c r="AA154" s="51" t="str">
        <f t="shared" si="53"/>
        <v/>
      </c>
      <c r="AB154" s="51" t="str">
        <f t="shared" si="53"/>
        <v/>
      </c>
      <c r="AC154" s="51" t="str">
        <f t="shared" si="53"/>
        <v/>
      </c>
      <c r="AD154" s="51" t="str">
        <f t="shared" si="53"/>
        <v/>
      </c>
      <c r="AE154" s="51" t="str">
        <f t="shared" si="53"/>
        <v/>
      </c>
      <c r="AF154" s="51" t="str">
        <f t="shared" si="53"/>
        <v/>
      </c>
      <c r="AG154" s="51" t="str">
        <f t="shared" si="53"/>
        <v/>
      </c>
      <c r="AH154" s="23" t="s">
        <v>20</v>
      </c>
      <c r="AI154" s="24">
        <f>+COUNTIF(C155:AG155,"夏休")+COUNTIF(C155:AG155,"冬休")+COUNTIF(C155:AG155,"中止")+COUNTIF(C155:AG155,"工場")+COUNTIF(C155:AG155,"他")</f>
        <v>0</v>
      </c>
    </row>
    <row r="155" spans="2:36" s="26" customFormat="1" ht="13.5" customHeight="1" x14ac:dyDescent="0.15">
      <c r="B155" s="83" t="s">
        <v>19</v>
      </c>
      <c r="C155" s="85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105"/>
      <c r="AH155" s="27" t="s">
        <v>2</v>
      </c>
      <c r="AI155" s="28">
        <f>COUNT(C153:AG153)-AI154</f>
        <v>0</v>
      </c>
    </row>
    <row r="156" spans="2:36" s="26" customFormat="1" ht="13.5" customHeight="1" x14ac:dyDescent="0.15">
      <c r="B156" s="84"/>
      <c r="C156" s="85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105"/>
      <c r="AH156" s="27" t="s">
        <v>6</v>
      </c>
      <c r="AI156" s="29">
        <f>+COUNTIF(C157:AG158,"休")</f>
        <v>0</v>
      </c>
      <c r="AJ156" s="30" t="e">
        <f>IF(AI157&gt;0.285,"",IF(AI156&lt;AI153,"←計画日数が足りません",""))</f>
        <v>#DIV/0!</v>
      </c>
    </row>
    <row r="157" spans="2:36" s="26" customFormat="1" ht="13.5" customHeight="1" x14ac:dyDescent="0.15">
      <c r="B157" s="106" t="s">
        <v>0</v>
      </c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10"/>
      <c r="AH157" s="27" t="s">
        <v>8</v>
      </c>
      <c r="AI157" s="31" t="e">
        <f>+AI156/AI155</f>
        <v>#DIV/0!</v>
      </c>
    </row>
    <row r="158" spans="2:36" s="26" customFormat="1" x14ac:dyDescent="0.15">
      <c r="B158" s="106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10"/>
      <c r="AH158" s="27" t="s">
        <v>9</v>
      </c>
      <c r="AI158" s="29">
        <f>+COUNTA(C159:AG160)</f>
        <v>0</v>
      </c>
    </row>
    <row r="159" spans="2:36" s="26" customFormat="1" x14ac:dyDescent="0.15">
      <c r="B159" s="111" t="s">
        <v>7</v>
      </c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15"/>
      <c r="AH159" s="32" t="s">
        <v>4</v>
      </c>
      <c r="AI159" s="33" t="e">
        <f>+AI158/AI155</f>
        <v>#DIV/0!</v>
      </c>
    </row>
    <row r="160" spans="2:36" s="26" customFormat="1" x14ac:dyDescent="0.15">
      <c r="B160" s="112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16"/>
      <c r="AH160" s="34" t="s">
        <v>13</v>
      </c>
      <c r="AI160" s="35" t="str">
        <f>IF(7&gt;AI155,"対象外",IF(AI158&gt;=AI153,"OK","NG"))</f>
        <v>対象外</v>
      </c>
      <c r="AJ160" s="30" t="str">
        <f>IF(AI160="対象外","←７日間に満たない期間は達成判定の対象外",IF(AI160="NG","←月単位未達成","←月単位達成"))</f>
        <v>←７日間に満たない期間は達成判定の対象外</v>
      </c>
    </row>
    <row r="161" spans="2:36" hidden="1" x14ac:dyDescent="0.15">
      <c r="B161" s="15"/>
      <c r="C161" s="46" t="e">
        <f t="shared" ref="C161:AG161" si="54">IF(AND(DAY(C153)&gt;=22,DAY(C153)&lt;=28,C154="土"),1,0)</f>
        <v>#VALUE!</v>
      </c>
      <c r="D161" s="46" t="e">
        <f t="shared" si="54"/>
        <v>#VALUE!</v>
      </c>
      <c r="E161" s="46" t="e">
        <f t="shared" si="54"/>
        <v>#VALUE!</v>
      </c>
      <c r="F161" s="46" t="e">
        <f t="shared" si="54"/>
        <v>#VALUE!</v>
      </c>
      <c r="G161" s="46" t="e">
        <f t="shared" si="54"/>
        <v>#VALUE!</v>
      </c>
      <c r="H161" s="46" t="e">
        <f t="shared" si="54"/>
        <v>#VALUE!</v>
      </c>
      <c r="I161" s="46" t="e">
        <f t="shared" si="54"/>
        <v>#VALUE!</v>
      </c>
      <c r="J161" s="46" t="e">
        <f t="shared" si="54"/>
        <v>#VALUE!</v>
      </c>
      <c r="K161" s="46" t="e">
        <f t="shared" si="54"/>
        <v>#VALUE!</v>
      </c>
      <c r="L161" s="46" t="e">
        <f t="shared" si="54"/>
        <v>#VALUE!</v>
      </c>
      <c r="M161" s="46" t="e">
        <f t="shared" si="54"/>
        <v>#VALUE!</v>
      </c>
      <c r="N161" s="46" t="e">
        <f t="shared" si="54"/>
        <v>#VALUE!</v>
      </c>
      <c r="O161" s="46" t="e">
        <f t="shared" si="54"/>
        <v>#VALUE!</v>
      </c>
      <c r="P161" s="46" t="e">
        <f t="shared" si="54"/>
        <v>#VALUE!</v>
      </c>
      <c r="Q161" s="46" t="e">
        <f t="shared" si="54"/>
        <v>#VALUE!</v>
      </c>
      <c r="R161" s="46" t="e">
        <f t="shared" si="54"/>
        <v>#VALUE!</v>
      </c>
      <c r="S161" s="46" t="e">
        <f t="shared" si="54"/>
        <v>#VALUE!</v>
      </c>
      <c r="T161" s="46" t="e">
        <f t="shared" si="54"/>
        <v>#VALUE!</v>
      </c>
      <c r="U161" s="46" t="e">
        <f t="shared" si="54"/>
        <v>#VALUE!</v>
      </c>
      <c r="V161" s="46" t="e">
        <f t="shared" si="54"/>
        <v>#VALUE!</v>
      </c>
      <c r="W161" s="46" t="e">
        <f t="shared" si="54"/>
        <v>#VALUE!</v>
      </c>
      <c r="X161" s="46" t="e">
        <f t="shared" si="54"/>
        <v>#VALUE!</v>
      </c>
      <c r="Y161" s="46" t="e">
        <f t="shared" si="54"/>
        <v>#VALUE!</v>
      </c>
      <c r="Z161" s="46" t="e">
        <f t="shared" si="54"/>
        <v>#VALUE!</v>
      </c>
      <c r="AA161" s="46" t="e">
        <f t="shared" si="54"/>
        <v>#VALUE!</v>
      </c>
      <c r="AB161" s="46" t="e">
        <f t="shared" si="54"/>
        <v>#VALUE!</v>
      </c>
      <c r="AC161" s="46" t="e">
        <f t="shared" si="54"/>
        <v>#VALUE!</v>
      </c>
      <c r="AD161" s="46" t="e">
        <f t="shared" si="54"/>
        <v>#VALUE!</v>
      </c>
      <c r="AE161" s="46" t="e">
        <f t="shared" si="54"/>
        <v>#VALUE!</v>
      </c>
      <c r="AF161" s="46" t="e">
        <f t="shared" si="54"/>
        <v>#VALUE!</v>
      </c>
      <c r="AG161" s="46" t="e">
        <f t="shared" si="54"/>
        <v>#VALUE!</v>
      </c>
      <c r="AH161" s="47" t="s">
        <v>21</v>
      </c>
      <c r="AI161" s="48">
        <f>_xlfn.AGGREGATE(9,6,C161:AG161)</f>
        <v>0</v>
      </c>
      <c r="AJ161" s="30"/>
    </row>
    <row r="162" spans="2:36" hidden="1" x14ac:dyDescent="0.15">
      <c r="B162" s="15"/>
      <c r="C162" s="49" t="e">
        <f t="shared" ref="C162:AG162" si="55">IF(AND(DAY(C153)&gt;=22,DAY(C153)&lt;=28,C154="土",OR(C159="休",C159="雨")),1,0)</f>
        <v>#VALUE!</v>
      </c>
      <c r="D162" s="49" t="e">
        <f t="shared" si="55"/>
        <v>#VALUE!</v>
      </c>
      <c r="E162" s="49" t="e">
        <f t="shared" si="55"/>
        <v>#VALUE!</v>
      </c>
      <c r="F162" s="49" t="e">
        <f t="shared" si="55"/>
        <v>#VALUE!</v>
      </c>
      <c r="G162" s="49" t="e">
        <f t="shared" si="55"/>
        <v>#VALUE!</v>
      </c>
      <c r="H162" s="49" t="e">
        <f t="shared" si="55"/>
        <v>#VALUE!</v>
      </c>
      <c r="I162" s="49" t="e">
        <f t="shared" si="55"/>
        <v>#VALUE!</v>
      </c>
      <c r="J162" s="49" t="e">
        <f t="shared" si="55"/>
        <v>#VALUE!</v>
      </c>
      <c r="K162" s="49" t="e">
        <f t="shared" si="55"/>
        <v>#VALUE!</v>
      </c>
      <c r="L162" s="49" t="e">
        <f t="shared" si="55"/>
        <v>#VALUE!</v>
      </c>
      <c r="M162" s="49" t="e">
        <f t="shared" si="55"/>
        <v>#VALUE!</v>
      </c>
      <c r="N162" s="49" t="e">
        <f t="shared" si="55"/>
        <v>#VALUE!</v>
      </c>
      <c r="O162" s="49" t="e">
        <f t="shared" si="55"/>
        <v>#VALUE!</v>
      </c>
      <c r="P162" s="49" t="e">
        <f t="shared" si="55"/>
        <v>#VALUE!</v>
      </c>
      <c r="Q162" s="49" t="e">
        <f t="shared" si="55"/>
        <v>#VALUE!</v>
      </c>
      <c r="R162" s="49" t="e">
        <f t="shared" si="55"/>
        <v>#VALUE!</v>
      </c>
      <c r="S162" s="49" t="e">
        <f t="shared" si="55"/>
        <v>#VALUE!</v>
      </c>
      <c r="T162" s="49" t="e">
        <f t="shared" si="55"/>
        <v>#VALUE!</v>
      </c>
      <c r="U162" s="49" t="e">
        <f t="shared" si="55"/>
        <v>#VALUE!</v>
      </c>
      <c r="V162" s="49" t="e">
        <f t="shared" si="55"/>
        <v>#VALUE!</v>
      </c>
      <c r="W162" s="49" t="e">
        <f t="shared" si="55"/>
        <v>#VALUE!</v>
      </c>
      <c r="X162" s="49" t="e">
        <f t="shared" si="55"/>
        <v>#VALUE!</v>
      </c>
      <c r="Y162" s="49" t="e">
        <f t="shared" si="55"/>
        <v>#VALUE!</v>
      </c>
      <c r="Z162" s="49" t="e">
        <f t="shared" si="55"/>
        <v>#VALUE!</v>
      </c>
      <c r="AA162" s="49" t="e">
        <f t="shared" si="55"/>
        <v>#VALUE!</v>
      </c>
      <c r="AB162" s="49" t="e">
        <f t="shared" si="55"/>
        <v>#VALUE!</v>
      </c>
      <c r="AC162" s="49" t="e">
        <f t="shared" si="55"/>
        <v>#VALUE!</v>
      </c>
      <c r="AD162" s="49" t="e">
        <f t="shared" si="55"/>
        <v>#VALUE!</v>
      </c>
      <c r="AE162" s="49" t="e">
        <f t="shared" si="55"/>
        <v>#VALUE!</v>
      </c>
      <c r="AF162" s="49" t="e">
        <f t="shared" si="55"/>
        <v>#VALUE!</v>
      </c>
      <c r="AG162" s="49" t="e">
        <f t="shared" si="55"/>
        <v>#VALUE!</v>
      </c>
      <c r="AH162" s="50" t="s">
        <v>22</v>
      </c>
      <c r="AI162" s="48">
        <f>_xlfn.AGGREGATE(9,6,C162:AG162)</f>
        <v>0</v>
      </c>
      <c r="AJ162" s="30"/>
    </row>
    <row r="163" spans="2:36" s="26" customFormat="1" x14ac:dyDescent="0.15">
      <c r="B163" s="41"/>
      <c r="C163" s="41"/>
      <c r="D163" s="41"/>
      <c r="E163" s="41"/>
      <c r="F163" s="46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I163" s="41"/>
    </row>
    <row r="164" spans="2:36" hidden="1" x14ac:dyDescent="0.15">
      <c r="C164" s="2" t="e">
        <f>YEAR(C167)</f>
        <v>#VALUE!</v>
      </c>
      <c r="D164" s="2" t="e">
        <f>MONTH(C167)</f>
        <v>#VALUE!</v>
      </c>
    </row>
    <row r="165" spans="2:36" x14ac:dyDescent="0.15">
      <c r="B165" s="6" t="s">
        <v>14</v>
      </c>
      <c r="C165" s="117" t="e">
        <f>C167</f>
        <v>#VALUE!</v>
      </c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2"/>
    </row>
    <row r="166" spans="2:36" hidden="1" x14ac:dyDescent="0.15">
      <c r="B166" s="36"/>
      <c r="C166" s="22" t="e">
        <f>DATE($C164,$D164,1)</f>
        <v>#VALUE!</v>
      </c>
      <c r="D166" s="22" t="e">
        <f t="shared" ref="D166:AG166" si="56">C166+1</f>
        <v>#VALUE!</v>
      </c>
      <c r="E166" s="22" t="e">
        <f t="shared" si="56"/>
        <v>#VALUE!</v>
      </c>
      <c r="F166" s="22" t="e">
        <f t="shared" si="56"/>
        <v>#VALUE!</v>
      </c>
      <c r="G166" s="22" t="e">
        <f t="shared" si="56"/>
        <v>#VALUE!</v>
      </c>
      <c r="H166" s="22" t="e">
        <f t="shared" si="56"/>
        <v>#VALUE!</v>
      </c>
      <c r="I166" s="22" t="e">
        <f t="shared" si="56"/>
        <v>#VALUE!</v>
      </c>
      <c r="J166" s="22" t="e">
        <f t="shared" si="56"/>
        <v>#VALUE!</v>
      </c>
      <c r="K166" s="22" t="e">
        <f t="shared" si="56"/>
        <v>#VALUE!</v>
      </c>
      <c r="L166" s="22" t="e">
        <f t="shared" si="56"/>
        <v>#VALUE!</v>
      </c>
      <c r="M166" s="22" t="e">
        <f t="shared" si="56"/>
        <v>#VALUE!</v>
      </c>
      <c r="N166" s="22" t="e">
        <f t="shared" si="56"/>
        <v>#VALUE!</v>
      </c>
      <c r="O166" s="22" t="e">
        <f t="shared" si="56"/>
        <v>#VALUE!</v>
      </c>
      <c r="P166" s="22" t="e">
        <f t="shared" si="56"/>
        <v>#VALUE!</v>
      </c>
      <c r="Q166" s="22" t="e">
        <f t="shared" si="56"/>
        <v>#VALUE!</v>
      </c>
      <c r="R166" s="22" t="e">
        <f t="shared" si="56"/>
        <v>#VALUE!</v>
      </c>
      <c r="S166" s="22" t="e">
        <f t="shared" si="56"/>
        <v>#VALUE!</v>
      </c>
      <c r="T166" s="22" t="e">
        <f t="shared" si="56"/>
        <v>#VALUE!</v>
      </c>
      <c r="U166" s="22" t="e">
        <f t="shared" si="56"/>
        <v>#VALUE!</v>
      </c>
      <c r="V166" s="22" t="e">
        <f t="shared" si="56"/>
        <v>#VALUE!</v>
      </c>
      <c r="W166" s="22" t="e">
        <f t="shared" si="56"/>
        <v>#VALUE!</v>
      </c>
      <c r="X166" s="22" t="e">
        <f t="shared" si="56"/>
        <v>#VALUE!</v>
      </c>
      <c r="Y166" s="22" t="e">
        <f t="shared" si="56"/>
        <v>#VALUE!</v>
      </c>
      <c r="Z166" s="22" t="e">
        <f t="shared" si="56"/>
        <v>#VALUE!</v>
      </c>
      <c r="AA166" s="22" t="e">
        <f t="shared" si="56"/>
        <v>#VALUE!</v>
      </c>
      <c r="AB166" s="22" t="e">
        <f t="shared" si="56"/>
        <v>#VALUE!</v>
      </c>
      <c r="AC166" s="22" t="e">
        <f t="shared" si="56"/>
        <v>#VALUE!</v>
      </c>
      <c r="AD166" s="22" t="e">
        <f t="shared" si="56"/>
        <v>#VALUE!</v>
      </c>
      <c r="AE166" s="22" t="e">
        <f t="shared" si="56"/>
        <v>#VALUE!</v>
      </c>
      <c r="AF166" s="22" t="e">
        <f t="shared" si="56"/>
        <v>#VALUE!</v>
      </c>
      <c r="AG166" s="22" t="e">
        <f t="shared" si="56"/>
        <v>#VALUE!</v>
      </c>
      <c r="AH166" s="37"/>
      <c r="AI166" s="38"/>
    </row>
    <row r="167" spans="2:36" x14ac:dyDescent="0.15">
      <c r="B167" s="20" t="s">
        <v>15</v>
      </c>
      <c r="C167" s="39" t="e">
        <f>IF(EDATE(C152,1)&gt;$G$5,"",EDATE(C152,1))</f>
        <v>#VALUE!</v>
      </c>
      <c r="D167" s="22" t="e">
        <f t="shared" ref="D167:AG167" si="57">IF(D166&gt;$G$5,"",IF(C167=EOMONTH(DATE($C164,$D164,1),0),"",IF(C167="","",C167+1)))</f>
        <v>#VALUE!</v>
      </c>
      <c r="E167" s="22" t="e">
        <f t="shared" si="57"/>
        <v>#VALUE!</v>
      </c>
      <c r="F167" s="22" t="e">
        <f t="shared" si="57"/>
        <v>#VALUE!</v>
      </c>
      <c r="G167" s="22" t="e">
        <f t="shared" si="57"/>
        <v>#VALUE!</v>
      </c>
      <c r="H167" s="22" t="e">
        <f t="shared" si="57"/>
        <v>#VALUE!</v>
      </c>
      <c r="I167" s="22" t="e">
        <f t="shared" si="57"/>
        <v>#VALUE!</v>
      </c>
      <c r="J167" s="22" t="e">
        <f t="shared" si="57"/>
        <v>#VALUE!</v>
      </c>
      <c r="K167" s="22" t="e">
        <f t="shared" si="57"/>
        <v>#VALUE!</v>
      </c>
      <c r="L167" s="22" t="e">
        <f t="shared" si="57"/>
        <v>#VALUE!</v>
      </c>
      <c r="M167" s="22" t="e">
        <f t="shared" si="57"/>
        <v>#VALUE!</v>
      </c>
      <c r="N167" s="22" t="e">
        <f t="shared" si="57"/>
        <v>#VALUE!</v>
      </c>
      <c r="O167" s="22" t="e">
        <f t="shared" si="57"/>
        <v>#VALUE!</v>
      </c>
      <c r="P167" s="22" t="e">
        <f t="shared" si="57"/>
        <v>#VALUE!</v>
      </c>
      <c r="Q167" s="22" t="e">
        <f t="shared" si="57"/>
        <v>#VALUE!</v>
      </c>
      <c r="R167" s="22" t="e">
        <f t="shared" si="57"/>
        <v>#VALUE!</v>
      </c>
      <c r="S167" s="22" t="e">
        <f t="shared" si="57"/>
        <v>#VALUE!</v>
      </c>
      <c r="T167" s="22" t="e">
        <f t="shared" si="57"/>
        <v>#VALUE!</v>
      </c>
      <c r="U167" s="22" t="e">
        <f t="shared" si="57"/>
        <v>#VALUE!</v>
      </c>
      <c r="V167" s="22" t="e">
        <f t="shared" si="57"/>
        <v>#VALUE!</v>
      </c>
      <c r="W167" s="22" t="e">
        <f t="shared" si="57"/>
        <v>#VALUE!</v>
      </c>
      <c r="X167" s="22" t="e">
        <f t="shared" si="57"/>
        <v>#VALUE!</v>
      </c>
      <c r="Y167" s="22" t="e">
        <f t="shared" si="57"/>
        <v>#VALUE!</v>
      </c>
      <c r="Z167" s="22" t="e">
        <f t="shared" si="57"/>
        <v>#VALUE!</v>
      </c>
      <c r="AA167" s="22" t="e">
        <f t="shared" si="57"/>
        <v>#VALUE!</v>
      </c>
      <c r="AB167" s="22" t="e">
        <f t="shared" si="57"/>
        <v>#VALUE!</v>
      </c>
      <c r="AC167" s="22" t="e">
        <f t="shared" si="57"/>
        <v>#VALUE!</v>
      </c>
      <c r="AD167" s="22" t="e">
        <f t="shared" si="57"/>
        <v>#VALUE!</v>
      </c>
      <c r="AE167" s="22" t="e">
        <f t="shared" si="57"/>
        <v>#VALUE!</v>
      </c>
      <c r="AF167" s="22" t="e">
        <f t="shared" si="57"/>
        <v>#VALUE!</v>
      </c>
      <c r="AG167" s="22" t="e">
        <f t="shared" si="57"/>
        <v>#VALUE!</v>
      </c>
      <c r="AH167" s="23" t="s">
        <v>16</v>
      </c>
      <c r="AI167" s="24">
        <f>+COUNTIFS(C168:AG168,"土",C169:AG169,"")+COUNTIFS(C168:AG168,"日",C169:AG169,"")</f>
        <v>0</v>
      </c>
    </row>
    <row r="168" spans="2:36" s="26" customFormat="1" x14ac:dyDescent="0.15">
      <c r="B168" s="40" t="s">
        <v>5</v>
      </c>
      <c r="C168" s="51" t="str">
        <f>IFERROR(TEXT(WEEKDAY(+C167),"aaa"),"")</f>
        <v/>
      </c>
      <c r="D168" s="51" t="str">
        <f t="shared" ref="D168:AG168" si="58">IFERROR(TEXT(WEEKDAY(+D167),"aaa"),"")</f>
        <v/>
      </c>
      <c r="E168" s="51" t="str">
        <f t="shared" si="58"/>
        <v/>
      </c>
      <c r="F168" s="51" t="str">
        <f t="shared" si="58"/>
        <v/>
      </c>
      <c r="G168" s="51" t="str">
        <f t="shared" si="58"/>
        <v/>
      </c>
      <c r="H168" s="51" t="str">
        <f t="shared" si="58"/>
        <v/>
      </c>
      <c r="I168" s="51" t="str">
        <f t="shared" si="58"/>
        <v/>
      </c>
      <c r="J168" s="51" t="str">
        <f t="shared" si="58"/>
        <v/>
      </c>
      <c r="K168" s="51" t="str">
        <f t="shared" si="58"/>
        <v/>
      </c>
      <c r="L168" s="51" t="str">
        <f t="shared" si="58"/>
        <v/>
      </c>
      <c r="M168" s="51" t="str">
        <f t="shared" si="58"/>
        <v/>
      </c>
      <c r="N168" s="51" t="str">
        <f t="shared" si="58"/>
        <v/>
      </c>
      <c r="O168" s="51" t="str">
        <f t="shared" si="58"/>
        <v/>
      </c>
      <c r="P168" s="51" t="str">
        <f t="shared" si="58"/>
        <v/>
      </c>
      <c r="Q168" s="51" t="str">
        <f t="shared" si="58"/>
        <v/>
      </c>
      <c r="R168" s="51" t="str">
        <f t="shared" si="58"/>
        <v/>
      </c>
      <c r="S168" s="51" t="str">
        <f t="shared" si="58"/>
        <v/>
      </c>
      <c r="T168" s="51" t="str">
        <f t="shared" si="58"/>
        <v/>
      </c>
      <c r="U168" s="51" t="str">
        <f t="shared" si="58"/>
        <v/>
      </c>
      <c r="V168" s="51" t="str">
        <f t="shared" si="58"/>
        <v/>
      </c>
      <c r="W168" s="51" t="str">
        <f t="shared" si="58"/>
        <v/>
      </c>
      <c r="X168" s="51" t="str">
        <f t="shared" si="58"/>
        <v/>
      </c>
      <c r="Y168" s="51" t="str">
        <f t="shared" si="58"/>
        <v/>
      </c>
      <c r="Z168" s="51" t="str">
        <f t="shared" si="58"/>
        <v/>
      </c>
      <c r="AA168" s="51" t="str">
        <f t="shared" si="58"/>
        <v/>
      </c>
      <c r="AB168" s="51" t="str">
        <f t="shared" si="58"/>
        <v/>
      </c>
      <c r="AC168" s="51" t="str">
        <f t="shared" si="58"/>
        <v/>
      </c>
      <c r="AD168" s="51" t="str">
        <f t="shared" si="58"/>
        <v/>
      </c>
      <c r="AE168" s="51" t="str">
        <f t="shared" si="58"/>
        <v/>
      </c>
      <c r="AF168" s="51" t="str">
        <f t="shared" si="58"/>
        <v/>
      </c>
      <c r="AG168" s="51" t="str">
        <f t="shared" si="58"/>
        <v/>
      </c>
      <c r="AH168" s="23" t="s">
        <v>20</v>
      </c>
      <c r="AI168" s="24">
        <f>+COUNTIF(C169:AG169,"夏休")+COUNTIF(C169:AG169,"冬休")+COUNTIF(C169:AG169,"中止")+COUNTIF(C169:AG169,"工場")+COUNTIF(C169:AG169,"他")</f>
        <v>0</v>
      </c>
    </row>
    <row r="169" spans="2:36" s="26" customFormat="1" ht="13.5" customHeight="1" x14ac:dyDescent="0.15">
      <c r="B169" s="83" t="s">
        <v>19</v>
      </c>
      <c r="C169" s="85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105"/>
      <c r="AH169" s="27" t="s">
        <v>2</v>
      </c>
      <c r="AI169" s="28">
        <f>COUNT(C167:AG167)-AI168</f>
        <v>0</v>
      </c>
    </row>
    <row r="170" spans="2:36" s="26" customFormat="1" ht="13.5" customHeight="1" x14ac:dyDescent="0.15">
      <c r="B170" s="84"/>
      <c r="C170" s="85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105"/>
      <c r="AH170" s="27" t="s">
        <v>6</v>
      </c>
      <c r="AI170" s="29">
        <f>+COUNTIF(C171:AG172,"休")</f>
        <v>0</v>
      </c>
      <c r="AJ170" s="30" t="e">
        <f>IF(AI171&gt;0.285,"",IF(AI170&lt;AI167,"←計画日数が足りません",""))</f>
        <v>#DIV/0!</v>
      </c>
    </row>
    <row r="171" spans="2:36" s="26" customFormat="1" ht="13.5" customHeight="1" x14ac:dyDescent="0.15">
      <c r="B171" s="106" t="s">
        <v>0</v>
      </c>
      <c r="C171" s="107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10"/>
      <c r="AH171" s="27" t="s">
        <v>8</v>
      </c>
      <c r="AI171" s="31" t="e">
        <f>+AI170/AI169</f>
        <v>#DIV/0!</v>
      </c>
    </row>
    <row r="172" spans="2:36" s="26" customFormat="1" x14ac:dyDescent="0.15">
      <c r="B172" s="106"/>
      <c r="C172" s="107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10"/>
      <c r="AH172" s="27" t="s">
        <v>9</v>
      </c>
      <c r="AI172" s="29">
        <f>+COUNTA(C173:AG174)</f>
        <v>0</v>
      </c>
    </row>
    <row r="173" spans="2:36" s="26" customFormat="1" x14ac:dyDescent="0.15">
      <c r="B173" s="111" t="s">
        <v>7</v>
      </c>
      <c r="C173" s="113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15"/>
      <c r="AH173" s="32" t="s">
        <v>4</v>
      </c>
      <c r="AI173" s="33" t="e">
        <f>+AI172/AI169</f>
        <v>#DIV/0!</v>
      </c>
    </row>
    <row r="174" spans="2:36" s="26" customFormat="1" x14ac:dyDescent="0.15">
      <c r="B174" s="112"/>
      <c r="C174" s="114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16"/>
      <c r="AH174" s="34" t="s">
        <v>13</v>
      </c>
      <c r="AI174" s="35" t="str">
        <f>IF(7&gt;AI169,"対象外",IF(AI172&gt;=AI167,"OK","NG"))</f>
        <v>対象外</v>
      </c>
      <c r="AJ174" s="30" t="str">
        <f>IF(AI174="対象外","←７日間に満たない期間は達成判定の対象外",IF(AI174="NG","←月単位未達成","←月単位達成"))</f>
        <v>←７日間に満たない期間は達成判定の対象外</v>
      </c>
    </row>
    <row r="175" spans="2:36" hidden="1" x14ac:dyDescent="0.15">
      <c r="B175" s="15"/>
      <c r="C175" s="46" t="e">
        <f t="shared" ref="C175:AG175" si="59">IF(AND(DAY(C167)&gt;=22,DAY(C167)&lt;=28,C168="土"),1,0)</f>
        <v>#VALUE!</v>
      </c>
      <c r="D175" s="46" t="e">
        <f t="shared" si="59"/>
        <v>#VALUE!</v>
      </c>
      <c r="E175" s="46" t="e">
        <f t="shared" si="59"/>
        <v>#VALUE!</v>
      </c>
      <c r="F175" s="46" t="e">
        <f t="shared" si="59"/>
        <v>#VALUE!</v>
      </c>
      <c r="G175" s="46" t="e">
        <f t="shared" si="59"/>
        <v>#VALUE!</v>
      </c>
      <c r="H175" s="46" t="e">
        <f t="shared" si="59"/>
        <v>#VALUE!</v>
      </c>
      <c r="I175" s="46" t="e">
        <f t="shared" si="59"/>
        <v>#VALUE!</v>
      </c>
      <c r="J175" s="46" t="e">
        <f t="shared" si="59"/>
        <v>#VALUE!</v>
      </c>
      <c r="K175" s="46" t="e">
        <f t="shared" si="59"/>
        <v>#VALUE!</v>
      </c>
      <c r="L175" s="46" t="e">
        <f t="shared" si="59"/>
        <v>#VALUE!</v>
      </c>
      <c r="M175" s="46" t="e">
        <f t="shared" si="59"/>
        <v>#VALUE!</v>
      </c>
      <c r="N175" s="46" t="e">
        <f t="shared" si="59"/>
        <v>#VALUE!</v>
      </c>
      <c r="O175" s="46" t="e">
        <f t="shared" si="59"/>
        <v>#VALUE!</v>
      </c>
      <c r="P175" s="46" t="e">
        <f t="shared" si="59"/>
        <v>#VALUE!</v>
      </c>
      <c r="Q175" s="46" t="e">
        <f t="shared" si="59"/>
        <v>#VALUE!</v>
      </c>
      <c r="R175" s="46" t="e">
        <f t="shared" si="59"/>
        <v>#VALUE!</v>
      </c>
      <c r="S175" s="46" t="e">
        <f t="shared" si="59"/>
        <v>#VALUE!</v>
      </c>
      <c r="T175" s="46" t="e">
        <f t="shared" si="59"/>
        <v>#VALUE!</v>
      </c>
      <c r="U175" s="46" t="e">
        <f t="shared" si="59"/>
        <v>#VALUE!</v>
      </c>
      <c r="V175" s="46" t="e">
        <f t="shared" si="59"/>
        <v>#VALUE!</v>
      </c>
      <c r="W175" s="46" t="e">
        <f t="shared" si="59"/>
        <v>#VALUE!</v>
      </c>
      <c r="X175" s="46" t="e">
        <f t="shared" si="59"/>
        <v>#VALUE!</v>
      </c>
      <c r="Y175" s="46" t="e">
        <f t="shared" si="59"/>
        <v>#VALUE!</v>
      </c>
      <c r="Z175" s="46" t="e">
        <f t="shared" si="59"/>
        <v>#VALUE!</v>
      </c>
      <c r="AA175" s="46" t="e">
        <f t="shared" si="59"/>
        <v>#VALUE!</v>
      </c>
      <c r="AB175" s="46" t="e">
        <f t="shared" si="59"/>
        <v>#VALUE!</v>
      </c>
      <c r="AC175" s="46" t="e">
        <f t="shared" si="59"/>
        <v>#VALUE!</v>
      </c>
      <c r="AD175" s="46" t="e">
        <f t="shared" si="59"/>
        <v>#VALUE!</v>
      </c>
      <c r="AE175" s="46" t="e">
        <f t="shared" si="59"/>
        <v>#VALUE!</v>
      </c>
      <c r="AF175" s="46" t="e">
        <f t="shared" si="59"/>
        <v>#VALUE!</v>
      </c>
      <c r="AG175" s="46" t="e">
        <f t="shared" si="59"/>
        <v>#VALUE!</v>
      </c>
      <c r="AH175" s="47" t="s">
        <v>21</v>
      </c>
      <c r="AI175" s="48">
        <f>_xlfn.AGGREGATE(9,6,C175:AG175)</f>
        <v>0</v>
      </c>
      <c r="AJ175" s="30"/>
    </row>
    <row r="176" spans="2:36" hidden="1" x14ac:dyDescent="0.15">
      <c r="B176" s="15"/>
      <c r="C176" s="49" t="e">
        <f t="shared" ref="C176:AG176" si="60">IF(AND(DAY(C167)&gt;=22,DAY(C167)&lt;=28,C168="土",OR(C173="休",C173="雨")),1,0)</f>
        <v>#VALUE!</v>
      </c>
      <c r="D176" s="49" t="e">
        <f t="shared" si="60"/>
        <v>#VALUE!</v>
      </c>
      <c r="E176" s="49" t="e">
        <f t="shared" si="60"/>
        <v>#VALUE!</v>
      </c>
      <c r="F176" s="49" t="e">
        <f t="shared" si="60"/>
        <v>#VALUE!</v>
      </c>
      <c r="G176" s="49" t="e">
        <f t="shared" si="60"/>
        <v>#VALUE!</v>
      </c>
      <c r="H176" s="49" t="e">
        <f t="shared" si="60"/>
        <v>#VALUE!</v>
      </c>
      <c r="I176" s="49" t="e">
        <f t="shared" si="60"/>
        <v>#VALUE!</v>
      </c>
      <c r="J176" s="49" t="e">
        <f t="shared" si="60"/>
        <v>#VALUE!</v>
      </c>
      <c r="K176" s="49" t="e">
        <f t="shared" si="60"/>
        <v>#VALUE!</v>
      </c>
      <c r="L176" s="49" t="e">
        <f t="shared" si="60"/>
        <v>#VALUE!</v>
      </c>
      <c r="M176" s="49" t="e">
        <f t="shared" si="60"/>
        <v>#VALUE!</v>
      </c>
      <c r="N176" s="49" t="e">
        <f t="shared" si="60"/>
        <v>#VALUE!</v>
      </c>
      <c r="O176" s="49" t="e">
        <f t="shared" si="60"/>
        <v>#VALUE!</v>
      </c>
      <c r="P176" s="49" t="e">
        <f t="shared" si="60"/>
        <v>#VALUE!</v>
      </c>
      <c r="Q176" s="49" t="e">
        <f t="shared" si="60"/>
        <v>#VALUE!</v>
      </c>
      <c r="R176" s="49" t="e">
        <f t="shared" si="60"/>
        <v>#VALUE!</v>
      </c>
      <c r="S176" s="49" t="e">
        <f t="shared" si="60"/>
        <v>#VALUE!</v>
      </c>
      <c r="T176" s="49" t="e">
        <f t="shared" si="60"/>
        <v>#VALUE!</v>
      </c>
      <c r="U176" s="49" t="e">
        <f t="shared" si="60"/>
        <v>#VALUE!</v>
      </c>
      <c r="V176" s="49" t="e">
        <f t="shared" si="60"/>
        <v>#VALUE!</v>
      </c>
      <c r="W176" s="49" t="e">
        <f t="shared" si="60"/>
        <v>#VALUE!</v>
      </c>
      <c r="X176" s="49" t="e">
        <f t="shared" si="60"/>
        <v>#VALUE!</v>
      </c>
      <c r="Y176" s="49" t="e">
        <f t="shared" si="60"/>
        <v>#VALUE!</v>
      </c>
      <c r="Z176" s="49" t="e">
        <f t="shared" si="60"/>
        <v>#VALUE!</v>
      </c>
      <c r="AA176" s="49" t="e">
        <f t="shared" si="60"/>
        <v>#VALUE!</v>
      </c>
      <c r="AB176" s="49" t="e">
        <f t="shared" si="60"/>
        <v>#VALUE!</v>
      </c>
      <c r="AC176" s="49" t="e">
        <f t="shared" si="60"/>
        <v>#VALUE!</v>
      </c>
      <c r="AD176" s="49" t="e">
        <f t="shared" si="60"/>
        <v>#VALUE!</v>
      </c>
      <c r="AE176" s="49" t="e">
        <f t="shared" si="60"/>
        <v>#VALUE!</v>
      </c>
      <c r="AF176" s="49" t="e">
        <f t="shared" si="60"/>
        <v>#VALUE!</v>
      </c>
      <c r="AG176" s="49" t="e">
        <f t="shared" si="60"/>
        <v>#VALUE!</v>
      </c>
      <c r="AH176" s="50" t="s">
        <v>22</v>
      </c>
      <c r="AI176" s="48">
        <f>_xlfn.AGGREGATE(9,6,C176:AG176)</f>
        <v>0</v>
      </c>
      <c r="AJ176" s="30"/>
    </row>
    <row r="177" spans="2:36" s="26" customFormat="1" x14ac:dyDescent="0.15"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I177" s="41"/>
    </row>
    <row r="178" spans="2:36" hidden="1" x14ac:dyDescent="0.15">
      <c r="C178" s="2" t="e">
        <f>YEAR(C181)</f>
        <v>#VALUE!</v>
      </c>
      <c r="D178" s="2" t="e">
        <f>MONTH(C181)</f>
        <v>#VALUE!</v>
      </c>
    </row>
    <row r="179" spans="2:36" x14ac:dyDescent="0.15">
      <c r="B179" s="6" t="s">
        <v>14</v>
      </c>
      <c r="C179" s="117" t="e">
        <f>C181</f>
        <v>#VALUE!</v>
      </c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2"/>
    </row>
    <row r="180" spans="2:36" hidden="1" x14ac:dyDescent="0.15">
      <c r="B180" s="36"/>
      <c r="C180" s="22" t="e">
        <f>DATE($C178,$D178,1)</f>
        <v>#VALUE!</v>
      </c>
      <c r="D180" s="22" t="e">
        <f t="shared" ref="D180:AG180" si="61">C180+1</f>
        <v>#VALUE!</v>
      </c>
      <c r="E180" s="22" t="e">
        <f t="shared" si="61"/>
        <v>#VALUE!</v>
      </c>
      <c r="F180" s="22" t="e">
        <f t="shared" si="61"/>
        <v>#VALUE!</v>
      </c>
      <c r="G180" s="22" t="e">
        <f t="shared" si="61"/>
        <v>#VALUE!</v>
      </c>
      <c r="H180" s="22" t="e">
        <f t="shared" si="61"/>
        <v>#VALUE!</v>
      </c>
      <c r="I180" s="22" t="e">
        <f t="shared" si="61"/>
        <v>#VALUE!</v>
      </c>
      <c r="J180" s="22" t="e">
        <f t="shared" si="61"/>
        <v>#VALUE!</v>
      </c>
      <c r="K180" s="22" t="e">
        <f t="shared" si="61"/>
        <v>#VALUE!</v>
      </c>
      <c r="L180" s="22" t="e">
        <f t="shared" si="61"/>
        <v>#VALUE!</v>
      </c>
      <c r="M180" s="22" t="e">
        <f t="shared" si="61"/>
        <v>#VALUE!</v>
      </c>
      <c r="N180" s="22" t="e">
        <f t="shared" si="61"/>
        <v>#VALUE!</v>
      </c>
      <c r="O180" s="22" t="e">
        <f t="shared" si="61"/>
        <v>#VALUE!</v>
      </c>
      <c r="P180" s="22" t="e">
        <f t="shared" si="61"/>
        <v>#VALUE!</v>
      </c>
      <c r="Q180" s="22" t="e">
        <f t="shared" si="61"/>
        <v>#VALUE!</v>
      </c>
      <c r="R180" s="22" t="e">
        <f t="shared" si="61"/>
        <v>#VALUE!</v>
      </c>
      <c r="S180" s="22" t="e">
        <f t="shared" si="61"/>
        <v>#VALUE!</v>
      </c>
      <c r="T180" s="22" t="e">
        <f t="shared" si="61"/>
        <v>#VALUE!</v>
      </c>
      <c r="U180" s="22" t="e">
        <f t="shared" si="61"/>
        <v>#VALUE!</v>
      </c>
      <c r="V180" s="22" t="e">
        <f t="shared" si="61"/>
        <v>#VALUE!</v>
      </c>
      <c r="W180" s="22" t="e">
        <f t="shared" si="61"/>
        <v>#VALUE!</v>
      </c>
      <c r="X180" s="22" t="e">
        <f t="shared" si="61"/>
        <v>#VALUE!</v>
      </c>
      <c r="Y180" s="22" t="e">
        <f t="shared" si="61"/>
        <v>#VALUE!</v>
      </c>
      <c r="Z180" s="22" t="e">
        <f t="shared" si="61"/>
        <v>#VALUE!</v>
      </c>
      <c r="AA180" s="22" t="e">
        <f t="shared" si="61"/>
        <v>#VALUE!</v>
      </c>
      <c r="AB180" s="22" t="e">
        <f t="shared" si="61"/>
        <v>#VALUE!</v>
      </c>
      <c r="AC180" s="22" t="e">
        <f t="shared" si="61"/>
        <v>#VALUE!</v>
      </c>
      <c r="AD180" s="22" t="e">
        <f t="shared" si="61"/>
        <v>#VALUE!</v>
      </c>
      <c r="AE180" s="22" t="e">
        <f t="shared" si="61"/>
        <v>#VALUE!</v>
      </c>
      <c r="AF180" s="22" t="e">
        <f t="shared" si="61"/>
        <v>#VALUE!</v>
      </c>
      <c r="AG180" s="22" t="e">
        <f t="shared" si="61"/>
        <v>#VALUE!</v>
      </c>
      <c r="AH180" s="37"/>
      <c r="AI180" s="38"/>
    </row>
    <row r="181" spans="2:36" x14ac:dyDescent="0.15">
      <c r="B181" s="20" t="s">
        <v>15</v>
      </c>
      <c r="C181" s="39" t="e">
        <f>IF(EDATE(C166,1)&gt;$G$5,"",EDATE(C166,1))</f>
        <v>#VALUE!</v>
      </c>
      <c r="D181" s="22" t="e">
        <f t="shared" ref="D181:AG181" si="62">IF(D180&gt;$G$5,"",IF(C181=EOMONTH(DATE($C178,$D178,1),0),"",IF(C181="","",C181+1)))</f>
        <v>#VALUE!</v>
      </c>
      <c r="E181" s="22" t="e">
        <f t="shared" si="62"/>
        <v>#VALUE!</v>
      </c>
      <c r="F181" s="22" t="e">
        <f t="shared" si="62"/>
        <v>#VALUE!</v>
      </c>
      <c r="G181" s="22" t="e">
        <f t="shared" si="62"/>
        <v>#VALUE!</v>
      </c>
      <c r="H181" s="22" t="e">
        <f t="shared" si="62"/>
        <v>#VALUE!</v>
      </c>
      <c r="I181" s="22" t="e">
        <f t="shared" si="62"/>
        <v>#VALUE!</v>
      </c>
      <c r="J181" s="22" t="e">
        <f t="shared" si="62"/>
        <v>#VALUE!</v>
      </c>
      <c r="K181" s="22" t="e">
        <f t="shared" si="62"/>
        <v>#VALUE!</v>
      </c>
      <c r="L181" s="22" t="e">
        <f t="shared" si="62"/>
        <v>#VALUE!</v>
      </c>
      <c r="M181" s="22" t="e">
        <f t="shared" si="62"/>
        <v>#VALUE!</v>
      </c>
      <c r="N181" s="22" t="e">
        <f t="shared" si="62"/>
        <v>#VALUE!</v>
      </c>
      <c r="O181" s="22" t="e">
        <f t="shared" si="62"/>
        <v>#VALUE!</v>
      </c>
      <c r="P181" s="22" t="e">
        <f t="shared" si="62"/>
        <v>#VALUE!</v>
      </c>
      <c r="Q181" s="22" t="e">
        <f t="shared" si="62"/>
        <v>#VALUE!</v>
      </c>
      <c r="R181" s="22" t="e">
        <f t="shared" si="62"/>
        <v>#VALUE!</v>
      </c>
      <c r="S181" s="22" t="e">
        <f t="shared" si="62"/>
        <v>#VALUE!</v>
      </c>
      <c r="T181" s="22" t="e">
        <f t="shared" si="62"/>
        <v>#VALUE!</v>
      </c>
      <c r="U181" s="22" t="e">
        <f t="shared" si="62"/>
        <v>#VALUE!</v>
      </c>
      <c r="V181" s="22" t="e">
        <f t="shared" si="62"/>
        <v>#VALUE!</v>
      </c>
      <c r="W181" s="22" t="e">
        <f t="shared" si="62"/>
        <v>#VALUE!</v>
      </c>
      <c r="X181" s="22" t="e">
        <f t="shared" si="62"/>
        <v>#VALUE!</v>
      </c>
      <c r="Y181" s="22" t="e">
        <f t="shared" si="62"/>
        <v>#VALUE!</v>
      </c>
      <c r="Z181" s="22" t="e">
        <f t="shared" si="62"/>
        <v>#VALUE!</v>
      </c>
      <c r="AA181" s="22" t="e">
        <f t="shared" si="62"/>
        <v>#VALUE!</v>
      </c>
      <c r="AB181" s="22" t="e">
        <f t="shared" si="62"/>
        <v>#VALUE!</v>
      </c>
      <c r="AC181" s="22" t="e">
        <f t="shared" si="62"/>
        <v>#VALUE!</v>
      </c>
      <c r="AD181" s="22" t="e">
        <f t="shared" si="62"/>
        <v>#VALUE!</v>
      </c>
      <c r="AE181" s="22" t="e">
        <f t="shared" si="62"/>
        <v>#VALUE!</v>
      </c>
      <c r="AF181" s="22" t="e">
        <f t="shared" si="62"/>
        <v>#VALUE!</v>
      </c>
      <c r="AG181" s="22" t="e">
        <f t="shared" si="62"/>
        <v>#VALUE!</v>
      </c>
      <c r="AH181" s="23" t="s">
        <v>16</v>
      </c>
      <c r="AI181" s="24">
        <f>+COUNTIFS(C182:AG182,"土",C183:AG183,"")+COUNTIFS(C182:AG182,"日",C183:AG183,"")</f>
        <v>0</v>
      </c>
    </row>
    <row r="182" spans="2:36" s="26" customFormat="1" x14ac:dyDescent="0.15">
      <c r="B182" s="40" t="s">
        <v>5</v>
      </c>
      <c r="C182" s="51" t="str">
        <f>IFERROR(TEXT(WEEKDAY(+C181),"aaa"),"")</f>
        <v/>
      </c>
      <c r="D182" s="51" t="str">
        <f t="shared" ref="D182:AG182" si="63">IFERROR(TEXT(WEEKDAY(+D181),"aaa"),"")</f>
        <v/>
      </c>
      <c r="E182" s="51" t="str">
        <f t="shared" si="63"/>
        <v/>
      </c>
      <c r="F182" s="51" t="str">
        <f t="shared" si="63"/>
        <v/>
      </c>
      <c r="G182" s="51" t="str">
        <f t="shared" si="63"/>
        <v/>
      </c>
      <c r="H182" s="51" t="str">
        <f t="shared" si="63"/>
        <v/>
      </c>
      <c r="I182" s="51" t="str">
        <f t="shared" si="63"/>
        <v/>
      </c>
      <c r="J182" s="51" t="str">
        <f t="shared" si="63"/>
        <v/>
      </c>
      <c r="K182" s="51" t="str">
        <f t="shared" si="63"/>
        <v/>
      </c>
      <c r="L182" s="51" t="str">
        <f t="shared" si="63"/>
        <v/>
      </c>
      <c r="M182" s="51" t="str">
        <f t="shared" si="63"/>
        <v/>
      </c>
      <c r="N182" s="51" t="str">
        <f t="shared" si="63"/>
        <v/>
      </c>
      <c r="O182" s="51" t="str">
        <f t="shared" si="63"/>
        <v/>
      </c>
      <c r="P182" s="51" t="str">
        <f t="shared" si="63"/>
        <v/>
      </c>
      <c r="Q182" s="51" t="str">
        <f t="shared" si="63"/>
        <v/>
      </c>
      <c r="R182" s="51" t="str">
        <f t="shared" si="63"/>
        <v/>
      </c>
      <c r="S182" s="51" t="str">
        <f t="shared" si="63"/>
        <v/>
      </c>
      <c r="T182" s="51" t="str">
        <f t="shared" si="63"/>
        <v/>
      </c>
      <c r="U182" s="51" t="str">
        <f t="shared" si="63"/>
        <v/>
      </c>
      <c r="V182" s="51" t="str">
        <f t="shared" si="63"/>
        <v/>
      </c>
      <c r="W182" s="51" t="str">
        <f t="shared" si="63"/>
        <v/>
      </c>
      <c r="X182" s="51" t="str">
        <f t="shared" si="63"/>
        <v/>
      </c>
      <c r="Y182" s="51" t="str">
        <f t="shared" si="63"/>
        <v/>
      </c>
      <c r="Z182" s="51" t="str">
        <f t="shared" si="63"/>
        <v/>
      </c>
      <c r="AA182" s="51" t="str">
        <f t="shared" si="63"/>
        <v/>
      </c>
      <c r="AB182" s="51" t="str">
        <f t="shared" si="63"/>
        <v/>
      </c>
      <c r="AC182" s="51" t="str">
        <f t="shared" si="63"/>
        <v/>
      </c>
      <c r="AD182" s="51" t="str">
        <f t="shared" si="63"/>
        <v/>
      </c>
      <c r="AE182" s="51" t="str">
        <f t="shared" si="63"/>
        <v/>
      </c>
      <c r="AF182" s="51" t="str">
        <f t="shared" si="63"/>
        <v/>
      </c>
      <c r="AG182" s="51" t="str">
        <f t="shared" si="63"/>
        <v/>
      </c>
      <c r="AH182" s="23" t="s">
        <v>20</v>
      </c>
      <c r="AI182" s="24">
        <f>+COUNTIF(C183:AG183,"夏休")+COUNTIF(C183:AG183,"冬休")+COUNTIF(C183:AG183,"中止")+COUNTIF(C183:AG183,"工場")+COUNTIF(C183:AG183,"他")</f>
        <v>0</v>
      </c>
    </row>
    <row r="183" spans="2:36" s="26" customFormat="1" ht="13.5" customHeight="1" x14ac:dyDescent="0.15">
      <c r="B183" s="83" t="s">
        <v>19</v>
      </c>
      <c r="C183" s="85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105"/>
      <c r="AH183" s="27" t="s">
        <v>2</v>
      </c>
      <c r="AI183" s="28">
        <f>COUNT(C181:AG181)-AI182</f>
        <v>0</v>
      </c>
    </row>
    <row r="184" spans="2:36" s="26" customFormat="1" ht="13.5" customHeight="1" x14ac:dyDescent="0.15">
      <c r="B184" s="84"/>
      <c r="C184" s="85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105"/>
      <c r="AH184" s="27" t="s">
        <v>6</v>
      </c>
      <c r="AI184" s="29">
        <f>+COUNTIF(C185:AG186,"休")</f>
        <v>0</v>
      </c>
      <c r="AJ184" s="30" t="e">
        <f>IF(AI185&gt;0.285,"",IF(AI184&lt;AI181,"←計画日数が足りません",""))</f>
        <v>#DIV/0!</v>
      </c>
    </row>
    <row r="185" spans="2:36" s="26" customFormat="1" ht="13.5" customHeight="1" x14ac:dyDescent="0.15">
      <c r="B185" s="106" t="s">
        <v>0</v>
      </c>
      <c r="C185" s="107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10"/>
      <c r="AH185" s="27" t="s">
        <v>8</v>
      </c>
      <c r="AI185" s="31" t="e">
        <f>+AI184/AI183</f>
        <v>#DIV/0!</v>
      </c>
    </row>
    <row r="186" spans="2:36" s="26" customFormat="1" x14ac:dyDescent="0.15">
      <c r="B186" s="106"/>
      <c r="C186" s="107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10"/>
      <c r="AH186" s="27" t="s">
        <v>9</v>
      </c>
      <c r="AI186" s="29">
        <f>+COUNTA(C187:AG188)</f>
        <v>0</v>
      </c>
    </row>
    <row r="187" spans="2:36" s="26" customFormat="1" x14ac:dyDescent="0.15">
      <c r="B187" s="111" t="s">
        <v>7</v>
      </c>
      <c r="C187" s="113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15"/>
      <c r="AH187" s="32" t="s">
        <v>4</v>
      </c>
      <c r="AI187" s="33" t="e">
        <f>+AI186/AI183</f>
        <v>#DIV/0!</v>
      </c>
    </row>
    <row r="188" spans="2:36" s="26" customFormat="1" x14ac:dyDescent="0.15">
      <c r="B188" s="112"/>
      <c r="C188" s="114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16"/>
      <c r="AH188" s="34" t="s">
        <v>13</v>
      </c>
      <c r="AI188" s="35" t="str">
        <f>IF(7&gt;AI183,"対象外",IF(AI186&gt;=AI181,"OK","NG"))</f>
        <v>対象外</v>
      </c>
      <c r="AJ188" s="30" t="str">
        <f>IF(AI188="対象外","←７日間に満たない期間は達成判定の対象外",IF(AI188="NG","←月単位未達成","←月単位達成"))</f>
        <v>←７日間に満たない期間は達成判定の対象外</v>
      </c>
    </row>
    <row r="189" spans="2:36" hidden="1" x14ac:dyDescent="0.15">
      <c r="B189" s="15"/>
      <c r="C189" s="46" t="e">
        <f t="shared" ref="C189:AG189" si="64">IF(AND(DAY(C181)&gt;=22,DAY(C181)&lt;=28,C182="土"),1,0)</f>
        <v>#VALUE!</v>
      </c>
      <c r="D189" s="46" t="e">
        <f t="shared" si="64"/>
        <v>#VALUE!</v>
      </c>
      <c r="E189" s="46" t="e">
        <f t="shared" si="64"/>
        <v>#VALUE!</v>
      </c>
      <c r="F189" s="46" t="e">
        <f t="shared" si="64"/>
        <v>#VALUE!</v>
      </c>
      <c r="G189" s="46" t="e">
        <f t="shared" si="64"/>
        <v>#VALUE!</v>
      </c>
      <c r="H189" s="46" t="e">
        <f t="shared" si="64"/>
        <v>#VALUE!</v>
      </c>
      <c r="I189" s="46" t="e">
        <f t="shared" si="64"/>
        <v>#VALUE!</v>
      </c>
      <c r="J189" s="46" t="e">
        <f t="shared" si="64"/>
        <v>#VALUE!</v>
      </c>
      <c r="K189" s="46" t="e">
        <f t="shared" si="64"/>
        <v>#VALUE!</v>
      </c>
      <c r="L189" s="46" t="e">
        <f t="shared" si="64"/>
        <v>#VALUE!</v>
      </c>
      <c r="M189" s="46" t="e">
        <f t="shared" si="64"/>
        <v>#VALUE!</v>
      </c>
      <c r="N189" s="46" t="e">
        <f t="shared" si="64"/>
        <v>#VALUE!</v>
      </c>
      <c r="O189" s="46" t="e">
        <f t="shared" si="64"/>
        <v>#VALUE!</v>
      </c>
      <c r="P189" s="46" t="e">
        <f t="shared" si="64"/>
        <v>#VALUE!</v>
      </c>
      <c r="Q189" s="46" t="e">
        <f t="shared" si="64"/>
        <v>#VALUE!</v>
      </c>
      <c r="R189" s="46" t="e">
        <f t="shared" si="64"/>
        <v>#VALUE!</v>
      </c>
      <c r="S189" s="46" t="e">
        <f t="shared" si="64"/>
        <v>#VALUE!</v>
      </c>
      <c r="T189" s="46" t="e">
        <f t="shared" si="64"/>
        <v>#VALUE!</v>
      </c>
      <c r="U189" s="46" t="e">
        <f t="shared" si="64"/>
        <v>#VALUE!</v>
      </c>
      <c r="V189" s="46" t="e">
        <f t="shared" si="64"/>
        <v>#VALUE!</v>
      </c>
      <c r="W189" s="46" t="e">
        <f t="shared" si="64"/>
        <v>#VALUE!</v>
      </c>
      <c r="X189" s="46" t="e">
        <f t="shared" si="64"/>
        <v>#VALUE!</v>
      </c>
      <c r="Y189" s="46" t="e">
        <f t="shared" si="64"/>
        <v>#VALUE!</v>
      </c>
      <c r="Z189" s="46" t="e">
        <f t="shared" si="64"/>
        <v>#VALUE!</v>
      </c>
      <c r="AA189" s="46" t="e">
        <f t="shared" si="64"/>
        <v>#VALUE!</v>
      </c>
      <c r="AB189" s="46" t="e">
        <f t="shared" si="64"/>
        <v>#VALUE!</v>
      </c>
      <c r="AC189" s="46" t="e">
        <f t="shared" si="64"/>
        <v>#VALUE!</v>
      </c>
      <c r="AD189" s="46" t="e">
        <f t="shared" si="64"/>
        <v>#VALUE!</v>
      </c>
      <c r="AE189" s="46" t="e">
        <f t="shared" si="64"/>
        <v>#VALUE!</v>
      </c>
      <c r="AF189" s="46" t="e">
        <f t="shared" si="64"/>
        <v>#VALUE!</v>
      </c>
      <c r="AG189" s="46" t="e">
        <f t="shared" si="64"/>
        <v>#VALUE!</v>
      </c>
      <c r="AH189" s="47" t="s">
        <v>21</v>
      </c>
      <c r="AI189" s="48">
        <f>_xlfn.AGGREGATE(9,6,C189:AG189)</f>
        <v>0</v>
      </c>
      <c r="AJ189" s="30"/>
    </row>
    <row r="190" spans="2:36" hidden="1" x14ac:dyDescent="0.15">
      <c r="B190" s="15"/>
      <c r="C190" s="49" t="e">
        <f t="shared" ref="C190:AG190" si="65">IF(AND(DAY(C181)&gt;=22,DAY(C181)&lt;=28,C182="土",OR(C187="休",C187="雨")),1,0)</f>
        <v>#VALUE!</v>
      </c>
      <c r="D190" s="49" t="e">
        <f t="shared" si="65"/>
        <v>#VALUE!</v>
      </c>
      <c r="E190" s="49" t="e">
        <f t="shared" si="65"/>
        <v>#VALUE!</v>
      </c>
      <c r="F190" s="49" t="e">
        <f t="shared" si="65"/>
        <v>#VALUE!</v>
      </c>
      <c r="G190" s="49" t="e">
        <f t="shared" si="65"/>
        <v>#VALUE!</v>
      </c>
      <c r="H190" s="49" t="e">
        <f t="shared" si="65"/>
        <v>#VALUE!</v>
      </c>
      <c r="I190" s="49" t="e">
        <f t="shared" si="65"/>
        <v>#VALUE!</v>
      </c>
      <c r="J190" s="49" t="e">
        <f t="shared" si="65"/>
        <v>#VALUE!</v>
      </c>
      <c r="K190" s="49" t="e">
        <f t="shared" si="65"/>
        <v>#VALUE!</v>
      </c>
      <c r="L190" s="49" t="e">
        <f t="shared" si="65"/>
        <v>#VALUE!</v>
      </c>
      <c r="M190" s="49" t="e">
        <f t="shared" si="65"/>
        <v>#VALUE!</v>
      </c>
      <c r="N190" s="49" t="e">
        <f t="shared" si="65"/>
        <v>#VALUE!</v>
      </c>
      <c r="O190" s="49" t="e">
        <f t="shared" si="65"/>
        <v>#VALUE!</v>
      </c>
      <c r="P190" s="49" t="e">
        <f t="shared" si="65"/>
        <v>#VALUE!</v>
      </c>
      <c r="Q190" s="49" t="e">
        <f t="shared" si="65"/>
        <v>#VALUE!</v>
      </c>
      <c r="R190" s="49" t="e">
        <f t="shared" si="65"/>
        <v>#VALUE!</v>
      </c>
      <c r="S190" s="49" t="e">
        <f t="shared" si="65"/>
        <v>#VALUE!</v>
      </c>
      <c r="T190" s="49" t="e">
        <f t="shared" si="65"/>
        <v>#VALUE!</v>
      </c>
      <c r="U190" s="49" t="e">
        <f t="shared" si="65"/>
        <v>#VALUE!</v>
      </c>
      <c r="V190" s="49" t="e">
        <f t="shared" si="65"/>
        <v>#VALUE!</v>
      </c>
      <c r="W190" s="49" t="e">
        <f t="shared" si="65"/>
        <v>#VALUE!</v>
      </c>
      <c r="X190" s="49" t="e">
        <f t="shared" si="65"/>
        <v>#VALUE!</v>
      </c>
      <c r="Y190" s="49" t="e">
        <f t="shared" si="65"/>
        <v>#VALUE!</v>
      </c>
      <c r="Z190" s="49" t="e">
        <f t="shared" si="65"/>
        <v>#VALUE!</v>
      </c>
      <c r="AA190" s="49" t="e">
        <f t="shared" si="65"/>
        <v>#VALUE!</v>
      </c>
      <c r="AB190" s="49" t="e">
        <f t="shared" si="65"/>
        <v>#VALUE!</v>
      </c>
      <c r="AC190" s="49" t="e">
        <f t="shared" si="65"/>
        <v>#VALUE!</v>
      </c>
      <c r="AD190" s="49" t="e">
        <f t="shared" si="65"/>
        <v>#VALUE!</v>
      </c>
      <c r="AE190" s="49" t="e">
        <f t="shared" si="65"/>
        <v>#VALUE!</v>
      </c>
      <c r="AF190" s="49" t="e">
        <f t="shared" si="65"/>
        <v>#VALUE!</v>
      </c>
      <c r="AG190" s="49" t="e">
        <f t="shared" si="65"/>
        <v>#VALUE!</v>
      </c>
      <c r="AH190" s="50" t="s">
        <v>22</v>
      </c>
      <c r="AI190" s="48">
        <f>_xlfn.AGGREGATE(9,6,C190:AG190)</f>
        <v>0</v>
      </c>
      <c r="AJ190" s="30"/>
    </row>
    <row r="191" spans="2:36" s="26" customFormat="1" x14ac:dyDescent="0.15"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I191" s="41"/>
    </row>
    <row r="192" spans="2:36" hidden="1" x14ac:dyDescent="0.15">
      <c r="C192" s="2" t="e">
        <f>YEAR(C195)</f>
        <v>#VALUE!</v>
      </c>
      <c r="D192" s="2" t="e">
        <f>MONTH(C195)</f>
        <v>#VALUE!</v>
      </c>
    </row>
    <row r="193" spans="2:36" x14ac:dyDescent="0.15">
      <c r="B193" s="6" t="s">
        <v>14</v>
      </c>
      <c r="C193" s="117" t="e">
        <f>C195</f>
        <v>#VALUE!</v>
      </c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2"/>
    </row>
    <row r="194" spans="2:36" hidden="1" x14ac:dyDescent="0.15">
      <c r="B194" s="36"/>
      <c r="C194" s="22" t="e">
        <f>DATE($C192,$D192,1)</f>
        <v>#VALUE!</v>
      </c>
      <c r="D194" s="22" t="e">
        <f t="shared" ref="D194:AG194" si="66">C194+1</f>
        <v>#VALUE!</v>
      </c>
      <c r="E194" s="22" t="e">
        <f t="shared" si="66"/>
        <v>#VALUE!</v>
      </c>
      <c r="F194" s="22" t="e">
        <f t="shared" si="66"/>
        <v>#VALUE!</v>
      </c>
      <c r="G194" s="22" t="e">
        <f t="shared" si="66"/>
        <v>#VALUE!</v>
      </c>
      <c r="H194" s="22" t="e">
        <f t="shared" si="66"/>
        <v>#VALUE!</v>
      </c>
      <c r="I194" s="22" t="e">
        <f t="shared" si="66"/>
        <v>#VALUE!</v>
      </c>
      <c r="J194" s="22" t="e">
        <f t="shared" si="66"/>
        <v>#VALUE!</v>
      </c>
      <c r="K194" s="22" t="e">
        <f t="shared" si="66"/>
        <v>#VALUE!</v>
      </c>
      <c r="L194" s="22" t="e">
        <f t="shared" si="66"/>
        <v>#VALUE!</v>
      </c>
      <c r="M194" s="22" t="e">
        <f t="shared" si="66"/>
        <v>#VALUE!</v>
      </c>
      <c r="N194" s="22" t="e">
        <f t="shared" si="66"/>
        <v>#VALUE!</v>
      </c>
      <c r="O194" s="22" t="e">
        <f t="shared" si="66"/>
        <v>#VALUE!</v>
      </c>
      <c r="P194" s="22" t="e">
        <f t="shared" si="66"/>
        <v>#VALUE!</v>
      </c>
      <c r="Q194" s="22" t="e">
        <f t="shared" si="66"/>
        <v>#VALUE!</v>
      </c>
      <c r="R194" s="22" t="e">
        <f t="shared" si="66"/>
        <v>#VALUE!</v>
      </c>
      <c r="S194" s="22" t="e">
        <f t="shared" si="66"/>
        <v>#VALUE!</v>
      </c>
      <c r="T194" s="22" t="e">
        <f t="shared" si="66"/>
        <v>#VALUE!</v>
      </c>
      <c r="U194" s="22" t="e">
        <f t="shared" si="66"/>
        <v>#VALUE!</v>
      </c>
      <c r="V194" s="22" t="e">
        <f t="shared" si="66"/>
        <v>#VALUE!</v>
      </c>
      <c r="W194" s="22" t="e">
        <f t="shared" si="66"/>
        <v>#VALUE!</v>
      </c>
      <c r="X194" s="22" t="e">
        <f t="shared" si="66"/>
        <v>#VALUE!</v>
      </c>
      <c r="Y194" s="22" t="e">
        <f t="shared" si="66"/>
        <v>#VALUE!</v>
      </c>
      <c r="Z194" s="22" t="e">
        <f t="shared" si="66"/>
        <v>#VALUE!</v>
      </c>
      <c r="AA194" s="22" t="e">
        <f t="shared" si="66"/>
        <v>#VALUE!</v>
      </c>
      <c r="AB194" s="22" t="e">
        <f t="shared" si="66"/>
        <v>#VALUE!</v>
      </c>
      <c r="AC194" s="22" t="e">
        <f t="shared" si="66"/>
        <v>#VALUE!</v>
      </c>
      <c r="AD194" s="22" t="e">
        <f t="shared" si="66"/>
        <v>#VALUE!</v>
      </c>
      <c r="AE194" s="22" t="e">
        <f t="shared" si="66"/>
        <v>#VALUE!</v>
      </c>
      <c r="AF194" s="22" t="e">
        <f t="shared" si="66"/>
        <v>#VALUE!</v>
      </c>
      <c r="AG194" s="22" t="e">
        <f t="shared" si="66"/>
        <v>#VALUE!</v>
      </c>
      <c r="AH194" s="37"/>
      <c r="AI194" s="38"/>
    </row>
    <row r="195" spans="2:36" x14ac:dyDescent="0.15">
      <c r="B195" s="20" t="s">
        <v>15</v>
      </c>
      <c r="C195" s="39" t="e">
        <f>IF(EDATE(C180,1)&gt;$G$5,"",EDATE(C180,1))</f>
        <v>#VALUE!</v>
      </c>
      <c r="D195" s="22" t="e">
        <f t="shared" ref="D195:AG195" si="67">IF(D194&gt;$G$5,"",IF(C195=EOMONTH(DATE($C192,$D192,1),0),"",IF(C195="","",C195+1)))</f>
        <v>#VALUE!</v>
      </c>
      <c r="E195" s="22" t="e">
        <f t="shared" si="67"/>
        <v>#VALUE!</v>
      </c>
      <c r="F195" s="22" t="e">
        <f t="shared" si="67"/>
        <v>#VALUE!</v>
      </c>
      <c r="G195" s="22" t="e">
        <f t="shared" si="67"/>
        <v>#VALUE!</v>
      </c>
      <c r="H195" s="22" t="e">
        <f t="shared" si="67"/>
        <v>#VALUE!</v>
      </c>
      <c r="I195" s="22" t="e">
        <f t="shared" si="67"/>
        <v>#VALUE!</v>
      </c>
      <c r="J195" s="22" t="e">
        <f t="shared" si="67"/>
        <v>#VALUE!</v>
      </c>
      <c r="K195" s="22" t="e">
        <f t="shared" si="67"/>
        <v>#VALUE!</v>
      </c>
      <c r="L195" s="22" t="e">
        <f t="shared" si="67"/>
        <v>#VALUE!</v>
      </c>
      <c r="M195" s="22" t="e">
        <f t="shared" si="67"/>
        <v>#VALUE!</v>
      </c>
      <c r="N195" s="22" t="e">
        <f t="shared" si="67"/>
        <v>#VALUE!</v>
      </c>
      <c r="O195" s="22" t="e">
        <f t="shared" si="67"/>
        <v>#VALUE!</v>
      </c>
      <c r="P195" s="22" t="e">
        <f t="shared" si="67"/>
        <v>#VALUE!</v>
      </c>
      <c r="Q195" s="22" t="e">
        <f t="shared" si="67"/>
        <v>#VALUE!</v>
      </c>
      <c r="R195" s="22" t="e">
        <f t="shared" si="67"/>
        <v>#VALUE!</v>
      </c>
      <c r="S195" s="22" t="e">
        <f t="shared" si="67"/>
        <v>#VALUE!</v>
      </c>
      <c r="T195" s="22" t="e">
        <f t="shared" si="67"/>
        <v>#VALUE!</v>
      </c>
      <c r="U195" s="22" t="e">
        <f t="shared" si="67"/>
        <v>#VALUE!</v>
      </c>
      <c r="V195" s="22" t="e">
        <f t="shared" si="67"/>
        <v>#VALUE!</v>
      </c>
      <c r="W195" s="22" t="e">
        <f t="shared" si="67"/>
        <v>#VALUE!</v>
      </c>
      <c r="X195" s="22" t="e">
        <f t="shared" si="67"/>
        <v>#VALUE!</v>
      </c>
      <c r="Y195" s="22" t="e">
        <f t="shared" si="67"/>
        <v>#VALUE!</v>
      </c>
      <c r="Z195" s="22" t="e">
        <f t="shared" si="67"/>
        <v>#VALUE!</v>
      </c>
      <c r="AA195" s="22" t="e">
        <f t="shared" si="67"/>
        <v>#VALUE!</v>
      </c>
      <c r="AB195" s="22" t="e">
        <f t="shared" si="67"/>
        <v>#VALUE!</v>
      </c>
      <c r="AC195" s="22" t="e">
        <f t="shared" si="67"/>
        <v>#VALUE!</v>
      </c>
      <c r="AD195" s="22" t="e">
        <f t="shared" si="67"/>
        <v>#VALUE!</v>
      </c>
      <c r="AE195" s="22" t="e">
        <f t="shared" si="67"/>
        <v>#VALUE!</v>
      </c>
      <c r="AF195" s="22" t="e">
        <f t="shared" si="67"/>
        <v>#VALUE!</v>
      </c>
      <c r="AG195" s="22" t="e">
        <f t="shared" si="67"/>
        <v>#VALUE!</v>
      </c>
      <c r="AH195" s="23" t="s">
        <v>16</v>
      </c>
      <c r="AI195" s="24">
        <f>+COUNTIFS(C196:AG196,"土",C197:AG197,"")+COUNTIFS(C196:AG196,"日",C197:AG197,"")</f>
        <v>0</v>
      </c>
    </row>
    <row r="196" spans="2:36" s="26" customFormat="1" x14ac:dyDescent="0.15">
      <c r="B196" s="40" t="s">
        <v>5</v>
      </c>
      <c r="C196" s="51" t="str">
        <f>IFERROR(TEXT(WEEKDAY(+C195),"aaa"),"")</f>
        <v/>
      </c>
      <c r="D196" s="51" t="str">
        <f t="shared" ref="D196:AG196" si="68">IFERROR(TEXT(WEEKDAY(+D195),"aaa"),"")</f>
        <v/>
      </c>
      <c r="E196" s="51" t="str">
        <f t="shared" si="68"/>
        <v/>
      </c>
      <c r="F196" s="51" t="str">
        <f t="shared" si="68"/>
        <v/>
      </c>
      <c r="G196" s="51" t="str">
        <f t="shared" si="68"/>
        <v/>
      </c>
      <c r="H196" s="51" t="str">
        <f t="shared" si="68"/>
        <v/>
      </c>
      <c r="I196" s="51" t="str">
        <f t="shared" si="68"/>
        <v/>
      </c>
      <c r="J196" s="51" t="str">
        <f t="shared" si="68"/>
        <v/>
      </c>
      <c r="K196" s="51" t="str">
        <f t="shared" si="68"/>
        <v/>
      </c>
      <c r="L196" s="51" t="str">
        <f t="shared" si="68"/>
        <v/>
      </c>
      <c r="M196" s="51" t="str">
        <f t="shared" si="68"/>
        <v/>
      </c>
      <c r="N196" s="51" t="str">
        <f t="shared" si="68"/>
        <v/>
      </c>
      <c r="O196" s="51" t="str">
        <f t="shared" si="68"/>
        <v/>
      </c>
      <c r="P196" s="51" t="str">
        <f t="shared" si="68"/>
        <v/>
      </c>
      <c r="Q196" s="51" t="str">
        <f t="shared" si="68"/>
        <v/>
      </c>
      <c r="R196" s="51" t="str">
        <f t="shared" si="68"/>
        <v/>
      </c>
      <c r="S196" s="51" t="str">
        <f t="shared" si="68"/>
        <v/>
      </c>
      <c r="T196" s="51" t="str">
        <f t="shared" si="68"/>
        <v/>
      </c>
      <c r="U196" s="51" t="str">
        <f t="shared" si="68"/>
        <v/>
      </c>
      <c r="V196" s="51" t="str">
        <f t="shared" si="68"/>
        <v/>
      </c>
      <c r="W196" s="51" t="str">
        <f t="shared" si="68"/>
        <v/>
      </c>
      <c r="X196" s="51" t="str">
        <f t="shared" si="68"/>
        <v/>
      </c>
      <c r="Y196" s="51" t="str">
        <f t="shared" si="68"/>
        <v/>
      </c>
      <c r="Z196" s="51" t="str">
        <f t="shared" si="68"/>
        <v/>
      </c>
      <c r="AA196" s="51" t="str">
        <f t="shared" si="68"/>
        <v/>
      </c>
      <c r="AB196" s="51" t="str">
        <f t="shared" si="68"/>
        <v/>
      </c>
      <c r="AC196" s="51" t="str">
        <f t="shared" si="68"/>
        <v/>
      </c>
      <c r="AD196" s="51" t="str">
        <f t="shared" si="68"/>
        <v/>
      </c>
      <c r="AE196" s="51" t="str">
        <f t="shared" si="68"/>
        <v/>
      </c>
      <c r="AF196" s="51" t="str">
        <f t="shared" si="68"/>
        <v/>
      </c>
      <c r="AG196" s="51" t="str">
        <f t="shared" si="68"/>
        <v/>
      </c>
      <c r="AH196" s="23" t="s">
        <v>20</v>
      </c>
      <c r="AI196" s="24">
        <f>+COUNTIF(C197:AG197,"夏休")+COUNTIF(C197:AG197,"冬休")+COUNTIF(C197:AG197,"中止")+COUNTIF(C197:AG197,"工場")+COUNTIF(C197:AG197,"他")</f>
        <v>0</v>
      </c>
    </row>
    <row r="197" spans="2:36" s="26" customFormat="1" ht="13.5" customHeight="1" x14ac:dyDescent="0.15">
      <c r="B197" s="83" t="s">
        <v>19</v>
      </c>
      <c r="C197" s="85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105"/>
      <c r="AH197" s="27" t="s">
        <v>2</v>
      </c>
      <c r="AI197" s="28">
        <f>COUNT(C195:AG195)-AI196</f>
        <v>0</v>
      </c>
    </row>
    <row r="198" spans="2:36" s="26" customFormat="1" ht="13.5" customHeight="1" x14ac:dyDescent="0.15">
      <c r="B198" s="84"/>
      <c r="C198" s="85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105"/>
      <c r="AH198" s="27" t="s">
        <v>6</v>
      </c>
      <c r="AI198" s="29">
        <f>+COUNTIF(C199:AG200,"休")</f>
        <v>0</v>
      </c>
      <c r="AJ198" s="30" t="e">
        <f>IF(AI199&gt;0.285,"",IF(AI198&lt;AI195,"←計画日数が足りません",""))</f>
        <v>#DIV/0!</v>
      </c>
    </row>
    <row r="199" spans="2:36" s="26" customFormat="1" ht="13.5" customHeight="1" x14ac:dyDescent="0.15">
      <c r="B199" s="106" t="s">
        <v>0</v>
      </c>
      <c r="C199" s="107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10"/>
      <c r="AH199" s="27" t="s">
        <v>8</v>
      </c>
      <c r="AI199" s="31" t="e">
        <f>+AI198/AI197</f>
        <v>#DIV/0!</v>
      </c>
    </row>
    <row r="200" spans="2:36" s="26" customFormat="1" x14ac:dyDescent="0.15">
      <c r="B200" s="106"/>
      <c r="C200" s="107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10"/>
      <c r="AH200" s="27" t="s">
        <v>9</v>
      </c>
      <c r="AI200" s="29">
        <f>+COUNTA(C201:AG202)</f>
        <v>0</v>
      </c>
    </row>
    <row r="201" spans="2:36" s="26" customFormat="1" x14ac:dyDescent="0.15">
      <c r="B201" s="111" t="s">
        <v>7</v>
      </c>
      <c r="C201" s="113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15"/>
      <c r="AH201" s="32" t="s">
        <v>4</v>
      </c>
      <c r="AI201" s="33" t="e">
        <f>+AI200/AI197</f>
        <v>#DIV/0!</v>
      </c>
    </row>
    <row r="202" spans="2:36" s="26" customFormat="1" x14ac:dyDescent="0.15">
      <c r="B202" s="112"/>
      <c r="C202" s="114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16"/>
      <c r="AH202" s="34" t="s">
        <v>13</v>
      </c>
      <c r="AI202" s="35" t="str">
        <f>IF(7&gt;AI197,"対象外",IF(AI200&gt;=AI195,"OK","NG"))</f>
        <v>対象外</v>
      </c>
      <c r="AJ202" s="30" t="str">
        <f>IF(AI202="対象外","←７日間に満たない期間は達成判定の対象外",IF(AI202="NG","←月単位未達成","←月単位達成"))</f>
        <v>←７日間に満たない期間は達成判定の対象外</v>
      </c>
    </row>
    <row r="203" spans="2:36" hidden="1" x14ac:dyDescent="0.15">
      <c r="B203" s="15"/>
      <c r="C203" s="46" t="e">
        <f t="shared" ref="C203:AG203" si="69">IF(AND(DAY(C195)&gt;=22,DAY(C195)&lt;=28,C196="土"),1,0)</f>
        <v>#VALUE!</v>
      </c>
      <c r="D203" s="46" t="e">
        <f t="shared" si="69"/>
        <v>#VALUE!</v>
      </c>
      <c r="E203" s="46" t="e">
        <f t="shared" si="69"/>
        <v>#VALUE!</v>
      </c>
      <c r="F203" s="46" t="e">
        <f t="shared" si="69"/>
        <v>#VALUE!</v>
      </c>
      <c r="G203" s="46" t="e">
        <f t="shared" si="69"/>
        <v>#VALUE!</v>
      </c>
      <c r="H203" s="46" t="e">
        <f t="shared" si="69"/>
        <v>#VALUE!</v>
      </c>
      <c r="I203" s="46" t="e">
        <f t="shared" si="69"/>
        <v>#VALUE!</v>
      </c>
      <c r="J203" s="46" t="e">
        <f t="shared" si="69"/>
        <v>#VALUE!</v>
      </c>
      <c r="K203" s="46" t="e">
        <f t="shared" si="69"/>
        <v>#VALUE!</v>
      </c>
      <c r="L203" s="46" t="e">
        <f t="shared" si="69"/>
        <v>#VALUE!</v>
      </c>
      <c r="M203" s="46" t="e">
        <f t="shared" si="69"/>
        <v>#VALUE!</v>
      </c>
      <c r="N203" s="46" t="e">
        <f t="shared" si="69"/>
        <v>#VALUE!</v>
      </c>
      <c r="O203" s="46" t="e">
        <f t="shared" si="69"/>
        <v>#VALUE!</v>
      </c>
      <c r="P203" s="46" t="e">
        <f t="shared" si="69"/>
        <v>#VALUE!</v>
      </c>
      <c r="Q203" s="46" t="e">
        <f t="shared" si="69"/>
        <v>#VALUE!</v>
      </c>
      <c r="R203" s="46" t="e">
        <f t="shared" si="69"/>
        <v>#VALUE!</v>
      </c>
      <c r="S203" s="46" t="e">
        <f t="shared" si="69"/>
        <v>#VALUE!</v>
      </c>
      <c r="T203" s="46" t="e">
        <f t="shared" si="69"/>
        <v>#VALUE!</v>
      </c>
      <c r="U203" s="46" t="e">
        <f t="shared" si="69"/>
        <v>#VALUE!</v>
      </c>
      <c r="V203" s="46" t="e">
        <f t="shared" si="69"/>
        <v>#VALUE!</v>
      </c>
      <c r="W203" s="46" t="e">
        <f t="shared" si="69"/>
        <v>#VALUE!</v>
      </c>
      <c r="X203" s="46" t="e">
        <f t="shared" si="69"/>
        <v>#VALUE!</v>
      </c>
      <c r="Y203" s="46" t="e">
        <f t="shared" si="69"/>
        <v>#VALUE!</v>
      </c>
      <c r="Z203" s="46" t="e">
        <f t="shared" si="69"/>
        <v>#VALUE!</v>
      </c>
      <c r="AA203" s="46" t="e">
        <f t="shared" si="69"/>
        <v>#VALUE!</v>
      </c>
      <c r="AB203" s="46" t="e">
        <f t="shared" si="69"/>
        <v>#VALUE!</v>
      </c>
      <c r="AC203" s="46" t="e">
        <f t="shared" si="69"/>
        <v>#VALUE!</v>
      </c>
      <c r="AD203" s="46" t="e">
        <f t="shared" si="69"/>
        <v>#VALUE!</v>
      </c>
      <c r="AE203" s="46" t="e">
        <f t="shared" si="69"/>
        <v>#VALUE!</v>
      </c>
      <c r="AF203" s="46" t="e">
        <f t="shared" si="69"/>
        <v>#VALUE!</v>
      </c>
      <c r="AG203" s="46" t="e">
        <f t="shared" si="69"/>
        <v>#VALUE!</v>
      </c>
      <c r="AH203" s="47" t="s">
        <v>21</v>
      </c>
      <c r="AI203" s="48">
        <f>_xlfn.AGGREGATE(9,6,C203:AG203)</f>
        <v>0</v>
      </c>
      <c r="AJ203" s="30"/>
    </row>
    <row r="204" spans="2:36" hidden="1" x14ac:dyDescent="0.15">
      <c r="B204" s="15"/>
      <c r="C204" s="49" t="e">
        <f t="shared" ref="C204:AG204" si="70">IF(AND(DAY(C195)&gt;=22,DAY(C195)&lt;=28,C196="土",OR(C201="休",C201="雨")),1,0)</f>
        <v>#VALUE!</v>
      </c>
      <c r="D204" s="49" t="e">
        <f t="shared" si="70"/>
        <v>#VALUE!</v>
      </c>
      <c r="E204" s="49" t="e">
        <f t="shared" si="70"/>
        <v>#VALUE!</v>
      </c>
      <c r="F204" s="49" t="e">
        <f t="shared" si="70"/>
        <v>#VALUE!</v>
      </c>
      <c r="G204" s="49" t="e">
        <f t="shared" si="70"/>
        <v>#VALUE!</v>
      </c>
      <c r="H204" s="49" t="e">
        <f t="shared" si="70"/>
        <v>#VALUE!</v>
      </c>
      <c r="I204" s="49" t="e">
        <f t="shared" si="70"/>
        <v>#VALUE!</v>
      </c>
      <c r="J204" s="49" t="e">
        <f t="shared" si="70"/>
        <v>#VALUE!</v>
      </c>
      <c r="K204" s="49" t="e">
        <f t="shared" si="70"/>
        <v>#VALUE!</v>
      </c>
      <c r="L204" s="49" t="e">
        <f t="shared" si="70"/>
        <v>#VALUE!</v>
      </c>
      <c r="M204" s="49" t="e">
        <f t="shared" si="70"/>
        <v>#VALUE!</v>
      </c>
      <c r="N204" s="49" t="e">
        <f t="shared" si="70"/>
        <v>#VALUE!</v>
      </c>
      <c r="O204" s="49" t="e">
        <f t="shared" si="70"/>
        <v>#VALUE!</v>
      </c>
      <c r="P204" s="49" t="e">
        <f t="shared" si="70"/>
        <v>#VALUE!</v>
      </c>
      <c r="Q204" s="49" t="e">
        <f t="shared" si="70"/>
        <v>#VALUE!</v>
      </c>
      <c r="R204" s="49" t="e">
        <f t="shared" si="70"/>
        <v>#VALUE!</v>
      </c>
      <c r="S204" s="49" t="e">
        <f t="shared" si="70"/>
        <v>#VALUE!</v>
      </c>
      <c r="T204" s="49" t="e">
        <f t="shared" si="70"/>
        <v>#VALUE!</v>
      </c>
      <c r="U204" s="49" t="e">
        <f t="shared" si="70"/>
        <v>#VALUE!</v>
      </c>
      <c r="V204" s="49" t="e">
        <f t="shared" si="70"/>
        <v>#VALUE!</v>
      </c>
      <c r="W204" s="49" t="e">
        <f t="shared" si="70"/>
        <v>#VALUE!</v>
      </c>
      <c r="X204" s="49" t="e">
        <f t="shared" si="70"/>
        <v>#VALUE!</v>
      </c>
      <c r="Y204" s="49" t="e">
        <f t="shared" si="70"/>
        <v>#VALUE!</v>
      </c>
      <c r="Z204" s="49" t="e">
        <f t="shared" si="70"/>
        <v>#VALUE!</v>
      </c>
      <c r="AA204" s="49" t="e">
        <f t="shared" si="70"/>
        <v>#VALUE!</v>
      </c>
      <c r="AB204" s="49" t="e">
        <f t="shared" si="70"/>
        <v>#VALUE!</v>
      </c>
      <c r="AC204" s="49" t="e">
        <f t="shared" si="70"/>
        <v>#VALUE!</v>
      </c>
      <c r="AD204" s="49" t="e">
        <f t="shared" si="70"/>
        <v>#VALUE!</v>
      </c>
      <c r="AE204" s="49" t="e">
        <f t="shared" si="70"/>
        <v>#VALUE!</v>
      </c>
      <c r="AF204" s="49" t="e">
        <f t="shared" si="70"/>
        <v>#VALUE!</v>
      </c>
      <c r="AG204" s="49" t="e">
        <f t="shared" si="70"/>
        <v>#VALUE!</v>
      </c>
      <c r="AH204" s="50" t="s">
        <v>22</v>
      </c>
      <c r="AI204" s="48">
        <f>_xlfn.AGGREGATE(9,6,C204:AG204)</f>
        <v>0</v>
      </c>
      <c r="AJ204" s="30"/>
    </row>
    <row r="205" spans="2:36" s="26" customFormat="1" x14ac:dyDescent="0.15"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I205" s="41"/>
    </row>
    <row r="206" spans="2:36" hidden="1" x14ac:dyDescent="0.15">
      <c r="C206" s="2" t="e">
        <f>YEAR(C209)</f>
        <v>#VALUE!</v>
      </c>
      <c r="D206" s="2" t="e">
        <f>MONTH(C209)</f>
        <v>#VALUE!</v>
      </c>
    </row>
    <row r="207" spans="2:36" x14ac:dyDescent="0.15">
      <c r="B207" s="6" t="s">
        <v>14</v>
      </c>
      <c r="C207" s="117" t="e">
        <f>C209</f>
        <v>#VALUE!</v>
      </c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2"/>
    </row>
    <row r="208" spans="2:36" hidden="1" x14ac:dyDescent="0.15">
      <c r="B208" s="36"/>
      <c r="C208" s="22" t="e">
        <f>DATE($C206,$D206,1)</f>
        <v>#VALUE!</v>
      </c>
      <c r="D208" s="22" t="e">
        <f t="shared" ref="D208:AG208" si="71">C208+1</f>
        <v>#VALUE!</v>
      </c>
      <c r="E208" s="22" t="e">
        <f t="shared" si="71"/>
        <v>#VALUE!</v>
      </c>
      <c r="F208" s="22" t="e">
        <f t="shared" si="71"/>
        <v>#VALUE!</v>
      </c>
      <c r="G208" s="22" t="e">
        <f t="shared" si="71"/>
        <v>#VALUE!</v>
      </c>
      <c r="H208" s="22" t="e">
        <f t="shared" si="71"/>
        <v>#VALUE!</v>
      </c>
      <c r="I208" s="22" t="e">
        <f t="shared" si="71"/>
        <v>#VALUE!</v>
      </c>
      <c r="J208" s="22" t="e">
        <f t="shared" si="71"/>
        <v>#VALUE!</v>
      </c>
      <c r="K208" s="22" t="e">
        <f t="shared" si="71"/>
        <v>#VALUE!</v>
      </c>
      <c r="L208" s="22" t="e">
        <f t="shared" si="71"/>
        <v>#VALUE!</v>
      </c>
      <c r="M208" s="22" t="e">
        <f t="shared" si="71"/>
        <v>#VALUE!</v>
      </c>
      <c r="N208" s="22" t="e">
        <f t="shared" si="71"/>
        <v>#VALUE!</v>
      </c>
      <c r="O208" s="22" t="e">
        <f t="shared" si="71"/>
        <v>#VALUE!</v>
      </c>
      <c r="P208" s="22" t="e">
        <f t="shared" si="71"/>
        <v>#VALUE!</v>
      </c>
      <c r="Q208" s="22" t="e">
        <f t="shared" si="71"/>
        <v>#VALUE!</v>
      </c>
      <c r="R208" s="22" t="e">
        <f t="shared" si="71"/>
        <v>#VALUE!</v>
      </c>
      <c r="S208" s="22" t="e">
        <f t="shared" si="71"/>
        <v>#VALUE!</v>
      </c>
      <c r="T208" s="22" t="e">
        <f t="shared" si="71"/>
        <v>#VALUE!</v>
      </c>
      <c r="U208" s="22" t="e">
        <f t="shared" si="71"/>
        <v>#VALUE!</v>
      </c>
      <c r="V208" s="22" t="e">
        <f t="shared" si="71"/>
        <v>#VALUE!</v>
      </c>
      <c r="W208" s="22" t="e">
        <f t="shared" si="71"/>
        <v>#VALUE!</v>
      </c>
      <c r="X208" s="22" t="e">
        <f t="shared" si="71"/>
        <v>#VALUE!</v>
      </c>
      <c r="Y208" s="22" t="e">
        <f t="shared" si="71"/>
        <v>#VALUE!</v>
      </c>
      <c r="Z208" s="22" t="e">
        <f t="shared" si="71"/>
        <v>#VALUE!</v>
      </c>
      <c r="AA208" s="22" t="e">
        <f t="shared" si="71"/>
        <v>#VALUE!</v>
      </c>
      <c r="AB208" s="22" t="e">
        <f t="shared" si="71"/>
        <v>#VALUE!</v>
      </c>
      <c r="AC208" s="22" t="e">
        <f t="shared" si="71"/>
        <v>#VALUE!</v>
      </c>
      <c r="AD208" s="22" t="e">
        <f t="shared" si="71"/>
        <v>#VALUE!</v>
      </c>
      <c r="AE208" s="22" t="e">
        <f t="shared" si="71"/>
        <v>#VALUE!</v>
      </c>
      <c r="AF208" s="22" t="e">
        <f t="shared" si="71"/>
        <v>#VALUE!</v>
      </c>
      <c r="AG208" s="22" t="e">
        <f t="shared" si="71"/>
        <v>#VALUE!</v>
      </c>
      <c r="AH208" s="37"/>
      <c r="AI208" s="38"/>
    </row>
    <row r="209" spans="2:36" x14ac:dyDescent="0.15">
      <c r="B209" s="20" t="s">
        <v>15</v>
      </c>
      <c r="C209" s="39" t="e">
        <f>IF(EDATE(C194,1)&gt;$G$5,"",EDATE(C194,1))</f>
        <v>#VALUE!</v>
      </c>
      <c r="D209" s="22" t="e">
        <f t="shared" ref="D209:AG209" si="72">IF(D208&gt;$G$5,"",IF(C209=EOMONTH(DATE($C206,$D206,1),0),"",IF(C209="","",C209+1)))</f>
        <v>#VALUE!</v>
      </c>
      <c r="E209" s="22" t="e">
        <f t="shared" si="72"/>
        <v>#VALUE!</v>
      </c>
      <c r="F209" s="22" t="e">
        <f t="shared" si="72"/>
        <v>#VALUE!</v>
      </c>
      <c r="G209" s="22" t="e">
        <f t="shared" si="72"/>
        <v>#VALUE!</v>
      </c>
      <c r="H209" s="22" t="e">
        <f t="shared" si="72"/>
        <v>#VALUE!</v>
      </c>
      <c r="I209" s="22" t="e">
        <f t="shared" si="72"/>
        <v>#VALUE!</v>
      </c>
      <c r="J209" s="22" t="e">
        <f t="shared" si="72"/>
        <v>#VALUE!</v>
      </c>
      <c r="K209" s="22" t="e">
        <f t="shared" si="72"/>
        <v>#VALUE!</v>
      </c>
      <c r="L209" s="22" t="e">
        <f t="shared" si="72"/>
        <v>#VALUE!</v>
      </c>
      <c r="M209" s="22" t="e">
        <f t="shared" si="72"/>
        <v>#VALUE!</v>
      </c>
      <c r="N209" s="22" t="e">
        <f t="shared" si="72"/>
        <v>#VALUE!</v>
      </c>
      <c r="O209" s="22" t="e">
        <f t="shared" si="72"/>
        <v>#VALUE!</v>
      </c>
      <c r="P209" s="22" t="e">
        <f t="shared" si="72"/>
        <v>#VALUE!</v>
      </c>
      <c r="Q209" s="22" t="e">
        <f t="shared" si="72"/>
        <v>#VALUE!</v>
      </c>
      <c r="R209" s="22" t="e">
        <f t="shared" si="72"/>
        <v>#VALUE!</v>
      </c>
      <c r="S209" s="22" t="e">
        <f t="shared" si="72"/>
        <v>#VALUE!</v>
      </c>
      <c r="T209" s="22" t="e">
        <f t="shared" si="72"/>
        <v>#VALUE!</v>
      </c>
      <c r="U209" s="22" t="e">
        <f t="shared" si="72"/>
        <v>#VALUE!</v>
      </c>
      <c r="V209" s="22" t="e">
        <f t="shared" si="72"/>
        <v>#VALUE!</v>
      </c>
      <c r="W209" s="22" t="e">
        <f t="shared" si="72"/>
        <v>#VALUE!</v>
      </c>
      <c r="X209" s="22" t="e">
        <f t="shared" si="72"/>
        <v>#VALUE!</v>
      </c>
      <c r="Y209" s="22" t="e">
        <f t="shared" si="72"/>
        <v>#VALUE!</v>
      </c>
      <c r="Z209" s="22" t="e">
        <f t="shared" si="72"/>
        <v>#VALUE!</v>
      </c>
      <c r="AA209" s="22" t="e">
        <f t="shared" si="72"/>
        <v>#VALUE!</v>
      </c>
      <c r="AB209" s="22" t="e">
        <f t="shared" si="72"/>
        <v>#VALUE!</v>
      </c>
      <c r="AC209" s="22" t="e">
        <f t="shared" si="72"/>
        <v>#VALUE!</v>
      </c>
      <c r="AD209" s="22" t="e">
        <f t="shared" si="72"/>
        <v>#VALUE!</v>
      </c>
      <c r="AE209" s="22" t="e">
        <f t="shared" si="72"/>
        <v>#VALUE!</v>
      </c>
      <c r="AF209" s="22" t="e">
        <f t="shared" si="72"/>
        <v>#VALUE!</v>
      </c>
      <c r="AG209" s="22" t="e">
        <f t="shared" si="72"/>
        <v>#VALUE!</v>
      </c>
      <c r="AH209" s="23" t="s">
        <v>16</v>
      </c>
      <c r="AI209" s="24">
        <f>+COUNTIFS(C210:AG210,"土",C211:AG211,"")+COUNTIFS(C210:AG210,"日",C211:AG211,"")</f>
        <v>0</v>
      </c>
    </row>
    <row r="210" spans="2:36" s="26" customFormat="1" x14ac:dyDescent="0.15">
      <c r="B210" s="40" t="s">
        <v>5</v>
      </c>
      <c r="C210" s="51" t="str">
        <f>IFERROR(TEXT(WEEKDAY(+C209),"aaa"),"")</f>
        <v/>
      </c>
      <c r="D210" s="51" t="str">
        <f t="shared" ref="D210:AG210" si="73">IFERROR(TEXT(WEEKDAY(+D209),"aaa"),"")</f>
        <v/>
      </c>
      <c r="E210" s="51" t="str">
        <f t="shared" si="73"/>
        <v/>
      </c>
      <c r="F210" s="51" t="str">
        <f t="shared" si="73"/>
        <v/>
      </c>
      <c r="G210" s="51" t="str">
        <f t="shared" si="73"/>
        <v/>
      </c>
      <c r="H210" s="51" t="str">
        <f t="shared" si="73"/>
        <v/>
      </c>
      <c r="I210" s="51" t="str">
        <f t="shared" si="73"/>
        <v/>
      </c>
      <c r="J210" s="51" t="str">
        <f t="shared" si="73"/>
        <v/>
      </c>
      <c r="K210" s="51" t="str">
        <f t="shared" si="73"/>
        <v/>
      </c>
      <c r="L210" s="51" t="str">
        <f t="shared" si="73"/>
        <v/>
      </c>
      <c r="M210" s="51" t="str">
        <f t="shared" si="73"/>
        <v/>
      </c>
      <c r="N210" s="51" t="str">
        <f t="shared" si="73"/>
        <v/>
      </c>
      <c r="O210" s="51" t="str">
        <f t="shared" si="73"/>
        <v/>
      </c>
      <c r="P210" s="51" t="str">
        <f t="shared" si="73"/>
        <v/>
      </c>
      <c r="Q210" s="51" t="str">
        <f t="shared" si="73"/>
        <v/>
      </c>
      <c r="R210" s="51" t="str">
        <f t="shared" si="73"/>
        <v/>
      </c>
      <c r="S210" s="51" t="str">
        <f t="shared" si="73"/>
        <v/>
      </c>
      <c r="T210" s="51" t="str">
        <f t="shared" si="73"/>
        <v/>
      </c>
      <c r="U210" s="51" t="str">
        <f t="shared" si="73"/>
        <v/>
      </c>
      <c r="V210" s="51" t="str">
        <f t="shared" si="73"/>
        <v/>
      </c>
      <c r="W210" s="51" t="str">
        <f t="shared" si="73"/>
        <v/>
      </c>
      <c r="X210" s="51" t="str">
        <f t="shared" si="73"/>
        <v/>
      </c>
      <c r="Y210" s="51" t="str">
        <f t="shared" si="73"/>
        <v/>
      </c>
      <c r="Z210" s="51" t="str">
        <f t="shared" si="73"/>
        <v/>
      </c>
      <c r="AA210" s="51" t="str">
        <f t="shared" si="73"/>
        <v/>
      </c>
      <c r="AB210" s="51" t="str">
        <f t="shared" si="73"/>
        <v/>
      </c>
      <c r="AC210" s="51" t="str">
        <f t="shared" si="73"/>
        <v/>
      </c>
      <c r="AD210" s="51" t="str">
        <f t="shared" si="73"/>
        <v/>
      </c>
      <c r="AE210" s="51" t="str">
        <f t="shared" si="73"/>
        <v/>
      </c>
      <c r="AF210" s="51" t="str">
        <f t="shared" si="73"/>
        <v/>
      </c>
      <c r="AG210" s="51" t="str">
        <f t="shared" si="73"/>
        <v/>
      </c>
      <c r="AH210" s="23" t="s">
        <v>20</v>
      </c>
      <c r="AI210" s="24">
        <f>+COUNTIF(C211:AG211,"夏休")+COUNTIF(C211:AG211,"冬休")+COUNTIF(C211:AG211,"中止")+COUNTIF(C211:AG211,"工場")+COUNTIF(C211:AG211,"他")</f>
        <v>0</v>
      </c>
    </row>
    <row r="211" spans="2:36" s="26" customFormat="1" ht="13.5" customHeight="1" x14ac:dyDescent="0.15">
      <c r="B211" s="83" t="s">
        <v>19</v>
      </c>
      <c r="C211" s="85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105"/>
      <c r="AH211" s="27" t="s">
        <v>2</v>
      </c>
      <c r="AI211" s="28">
        <f>COUNT(C209:AG209)-AI210</f>
        <v>0</v>
      </c>
    </row>
    <row r="212" spans="2:36" s="26" customFormat="1" ht="13.5" customHeight="1" x14ac:dyDescent="0.15">
      <c r="B212" s="84"/>
      <c r="C212" s="85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105"/>
      <c r="AH212" s="27" t="s">
        <v>6</v>
      </c>
      <c r="AI212" s="29">
        <f>+COUNTIF(C213:AG214,"休")</f>
        <v>0</v>
      </c>
      <c r="AJ212" s="30" t="e">
        <f>IF(AI213&gt;0.285,"",IF(AI212&lt;AI209,"←計画日数が足りません",""))</f>
        <v>#DIV/0!</v>
      </c>
    </row>
    <row r="213" spans="2:36" s="26" customFormat="1" ht="13.5" customHeight="1" x14ac:dyDescent="0.15">
      <c r="B213" s="106" t="s">
        <v>0</v>
      </c>
      <c r="C213" s="107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10"/>
      <c r="AH213" s="27" t="s">
        <v>8</v>
      </c>
      <c r="AI213" s="31" t="e">
        <f>+AI212/AI211</f>
        <v>#DIV/0!</v>
      </c>
    </row>
    <row r="214" spans="2:36" s="26" customFormat="1" x14ac:dyDescent="0.15">
      <c r="B214" s="106"/>
      <c r="C214" s="107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10"/>
      <c r="AH214" s="27" t="s">
        <v>9</v>
      </c>
      <c r="AI214" s="29">
        <f>+COUNTA(C215:AG216)</f>
        <v>0</v>
      </c>
    </row>
    <row r="215" spans="2:36" s="26" customFormat="1" x14ac:dyDescent="0.15">
      <c r="B215" s="111" t="s">
        <v>7</v>
      </c>
      <c r="C215" s="113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15"/>
      <c r="AH215" s="32" t="s">
        <v>4</v>
      </c>
      <c r="AI215" s="33" t="e">
        <f>+AI214/AI211</f>
        <v>#DIV/0!</v>
      </c>
    </row>
    <row r="216" spans="2:36" s="26" customFormat="1" x14ac:dyDescent="0.15">
      <c r="B216" s="112"/>
      <c r="C216" s="114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16"/>
      <c r="AH216" s="34" t="s">
        <v>13</v>
      </c>
      <c r="AI216" s="35" t="str">
        <f>IF(7&gt;AI211,"対象外",IF(AI214&gt;=AI209,"OK","NG"))</f>
        <v>対象外</v>
      </c>
      <c r="AJ216" s="30" t="str">
        <f>IF(AI216="対象外","←７日間に満たない期間は達成判定の対象外",IF(AI216="NG","←月単位未達成","←月単位達成"))</f>
        <v>←７日間に満たない期間は達成判定の対象外</v>
      </c>
    </row>
    <row r="217" spans="2:36" hidden="1" x14ac:dyDescent="0.15">
      <c r="B217" s="15"/>
      <c r="C217" s="46" t="e">
        <f t="shared" ref="C217:AG217" si="74">IF(AND(DAY(C209)&gt;=22,DAY(C209)&lt;=28,C210="土"),1,0)</f>
        <v>#VALUE!</v>
      </c>
      <c r="D217" s="46" t="e">
        <f t="shared" si="74"/>
        <v>#VALUE!</v>
      </c>
      <c r="E217" s="46" t="e">
        <f t="shared" si="74"/>
        <v>#VALUE!</v>
      </c>
      <c r="F217" s="46" t="e">
        <f t="shared" si="74"/>
        <v>#VALUE!</v>
      </c>
      <c r="G217" s="46" t="e">
        <f t="shared" si="74"/>
        <v>#VALUE!</v>
      </c>
      <c r="H217" s="46" t="e">
        <f t="shared" si="74"/>
        <v>#VALUE!</v>
      </c>
      <c r="I217" s="46" t="e">
        <f t="shared" si="74"/>
        <v>#VALUE!</v>
      </c>
      <c r="J217" s="46" t="e">
        <f t="shared" si="74"/>
        <v>#VALUE!</v>
      </c>
      <c r="K217" s="46" t="e">
        <f t="shared" si="74"/>
        <v>#VALUE!</v>
      </c>
      <c r="L217" s="46" t="e">
        <f t="shared" si="74"/>
        <v>#VALUE!</v>
      </c>
      <c r="M217" s="46" t="e">
        <f t="shared" si="74"/>
        <v>#VALUE!</v>
      </c>
      <c r="N217" s="46" t="e">
        <f t="shared" si="74"/>
        <v>#VALUE!</v>
      </c>
      <c r="O217" s="46" t="e">
        <f t="shared" si="74"/>
        <v>#VALUE!</v>
      </c>
      <c r="P217" s="46" t="e">
        <f t="shared" si="74"/>
        <v>#VALUE!</v>
      </c>
      <c r="Q217" s="46" t="e">
        <f t="shared" si="74"/>
        <v>#VALUE!</v>
      </c>
      <c r="R217" s="46" t="e">
        <f t="shared" si="74"/>
        <v>#VALUE!</v>
      </c>
      <c r="S217" s="46" t="e">
        <f t="shared" si="74"/>
        <v>#VALUE!</v>
      </c>
      <c r="T217" s="46" t="e">
        <f t="shared" si="74"/>
        <v>#VALUE!</v>
      </c>
      <c r="U217" s="46" t="e">
        <f t="shared" si="74"/>
        <v>#VALUE!</v>
      </c>
      <c r="V217" s="46" t="e">
        <f t="shared" si="74"/>
        <v>#VALUE!</v>
      </c>
      <c r="W217" s="46" t="e">
        <f t="shared" si="74"/>
        <v>#VALUE!</v>
      </c>
      <c r="X217" s="46" t="e">
        <f t="shared" si="74"/>
        <v>#VALUE!</v>
      </c>
      <c r="Y217" s="46" t="e">
        <f t="shared" si="74"/>
        <v>#VALUE!</v>
      </c>
      <c r="Z217" s="46" t="e">
        <f t="shared" si="74"/>
        <v>#VALUE!</v>
      </c>
      <c r="AA217" s="46" t="e">
        <f t="shared" si="74"/>
        <v>#VALUE!</v>
      </c>
      <c r="AB217" s="46" t="e">
        <f t="shared" si="74"/>
        <v>#VALUE!</v>
      </c>
      <c r="AC217" s="46" t="e">
        <f t="shared" si="74"/>
        <v>#VALUE!</v>
      </c>
      <c r="AD217" s="46" t="e">
        <f t="shared" si="74"/>
        <v>#VALUE!</v>
      </c>
      <c r="AE217" s="46" t="e">
        <f t="shared" si="74"/>
        <v>#VALUE!</v>
      </c>
      <c r="AF217" s="46" t="e">
        <f t="shared" si="74"/>
        <v>#VALUE!</v>
      </c>
      <c r="AG217" s="46" t="e">
        <f t="shared" si="74"/>
        <v>#VALUE!</v>
      </c>
      <c r="AH217" s="47" t="s">
        <v>21</v>
      </c>
      <c r="AI217" s="48">
        <f>_xlfn.AGGREGATE(9,6,C217:AG217)</f>
        <v>0</v>
      </c>
      <c r="AJ217" s="30"/>
    </row>
    <row r="218" spans="2:36" hidden="1" x14ac:dyDescent="0.15">
      <c r="B218" s="15"/>
      <c r="C218" s="49" t="e">
        <f t="shared" ref="C218:AG218" si="75">IF(AND(DAY(C209)&gt;=22,DAY(C209)&lt;=28,C210="土",OR(C215="休",C215="雨")),1,0)</f>
        <v>#VALUE!</v>
      </c>
      <c r="D218" s="49" t="e">
        <f t="shared" si="75"/>
        <v>#VALUE!</v>
      </c>
      <c r="E218" s="49" t="e">
        <f t="shared" si="75"/>
        <v>#VALUE!</v>
      </c>
      <c r="F218" s="49" t="e">
        <f t="shared" si="75"/>
        <v>#VALUE!</v>
      </c>
      <c r="G218" s="49" t="e">
        <f t="shared" si="75"/>
        <v>#VALUE!</v>
      </c>
      <c r="H218" s="49" t="e">
        <f t="shared" si="75"/>
        <v>#VALUE!</v>
      </c>
      <c r="I218" s="49" t="e">
        <f t="shared" si="75"/>
        <v>#VALUE!</v>
      </c>
      <c r="J218" s="49" t="e">
        <f t="shared" si="75"/>
        <v>#VALUE!</v>
      </c>
      <c r="K218" s="49" t="e">
        <f t="shared" si="75"/>
        <v>#VALUE!</v>
      </c>
      <c r="L218" s="49" t="e">
        <f t="shared" si="75"/>
        <v>#VALUE!</v>
      </c>
      <c r="M218" s="49" t="e">
        <f t="shared" si="75"/>
        <v>#VALUE!</v>
      </c>
      <c r="N218" s="49" t="e">
        <f t="shared" si="75"/>
        <v>#VALUE!</v>
      </c>
      <c r="O218" s="49" t="e">
        <f t="shared" si="75"/>
        <v>#VALUE!</v>
      </c>
      <c r="P218" s="49" t="e">
        <f t="shared" si="75"/>
        <v>#VALUE!</v>
      </c>
      <c r="Q218" s="49" t="e">
        <f t="shared" si="75"/>
        <v>#VALUE!</v>
      </c>
      <c r="R218" s="49" t="e">
        <f t="shared" si="75"/>
        <v>#VALUE!</v>
      </c>
      <c r="S218" s="49" t="e">
        <f t="shared" si="75"/>
        <v>#VALUE!</v>
      </c>
      <c r="T218" s="49" t="e">
        <f t="shared" si="75"/>
        <v>#VALUE!</v>
      </c>
      <c r="U218" s="49" t="e">
        <f t="shared" si="75"/>
        <v>#VALUE!</v>
      </c>
      <c r="V218" s="49" t="e">
        <f t="shared" si="75"/>
        <v>#VALUE!</v>
      </c>
      <c r="W218" s="49" t="e">
        <f t="shared" si="75"/>
        <v>#VALUE!</v>
      </c>
      <c r="X218" s="49" t="e">
        <f t="shared" si="75"/>
        <v>#VALUE!</v>
      </c>
      <c r="Y218" s="49" t="e">
        <f t="shared" si="75"/>
        <v>#VALUE!</v>
      </c>
      <c r="Z218" s="49" t="e">
        <f t="shared" si="75"/>
        <v>#VALUE!</v>
      </c>
      <c r="AA218" s="49" t="e">
        <f t="shared" si="75"/>
        <v>#VALUE!</v>
      </c>
      <c r="AB218" s="49" t="e">
        <f t="shared" si="75"/>
        <v>#VALUE!</v>
      </c>
      <c r="AC218" s="49" t="e">
        <f t="shared" si="75"/>
        <v>#VALUE!</v>
      </c>
      <c r="AD218" s="49" t="e">
        <f t="shared" si="75"/>
        <v>#VALUE!</v>
      </c>
      <c r="AE218" s="49" t="e">
        <f t="shared" si="75"/>
        <v>#VALUE!</v>
      </c>
      <c r="AF218" s="49" t="e">
        <f t="shared" si="75"/>
        <v>#VALUE!</v>
      </c>
      <c r="AG218" s="49" t="e">
        <f t="shared" si="75"/>
        <v>#VALUE!</v>
      </c>
      <c r="AH218" s="50" t="s">
        <v>22</v>
      </c>
      <c r="AI218" s="48">
        <f>_xlfn.AGGREGATE(9,6,C218:AG218)</f>
        <v>0</v>
      </c>
      <c r="AJ218" s="30"/>
    </row>
    <row r="219" spans="2:36" s="26" customFormat="1" x14ac:dyDescent="0.15"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I219" s="41"/>
    </row>
    <row r="220" spans="2:36" hidden="1" x14ac:dyDescent="0.15">
      <c r="C220" s="2" t="e">
        <f>YEAR(C223)</f>
        <v>#VALUE!</v>
      </c>
      <c r="D220" s="2" t="e">
        <f>MONTH(C223)</f>
        <v>#VALUE!</v>
      </c>
    </row>
    <row r="221" spans="2:36" x14ac:dyDescent="0.15">
      <c r="B221" s="6" t="s">
        <v>14</v>
      </c>
      <c r="C221" s="117" t="e">
        <f>C223</f>
        <v>#VALUE!</v>
      </c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2"/>
    </row>
    <row r="222" spans="2:36" hidden="1" x14ac:dyDescent="0.15">
      <c r="B222" s="36"/>
      <c r="C222" s="22" t="e">
        <f>DATE($C220,$D220,1)</f>
        <v>#VALUE!</v>
      </c>
      <c r="D222" s="22" t="e">
        <f t="shared" ref="D222:AG222" si="76">C222+1</f>
        <v>#VALUE!</v>
      </c>
      <c r="E222" s="22" t="e">
        <f t="shared" si="76"/>
        <v>#VALUE!</v>
      </c>
      <c r="F222" s="22" t="e">
        <f t="shared" si="76"/>
        <v>#VALUE!</v>
      </c>
      <c r="G222" s="22" t="e">
        <f t="shared" si="76"/>
        <v>#VALUE!</v>
      </c>
      <c r="H222" s="22" t="e">
        <f t="shared" si="76"/>
        <v>#VALUE!</v>
      </c>
      <c r="I222" s="22" t="e">
        <f t="shared" si="76"/>
        <v>#VALUE!</v>
      </c>
      <c r="J222" s="22" t="e">
        <f t="shared" si="76"/>
        <v>#VALUE!</v>
      </c>
      <c r="K222" s="22" t="e">
        <f t="shared" si="76"/>
        <v>#VALUE!</v>
      </c>
      <c r="L222" s="22" t="e">
        <f t="shared" si="76"/>
        <v>#VALUE!</v>
      </c>
      <c r="M222" s="22" t="e">
        <f t="shared" si="76"/>
        <v>#VALUE!</v>
      </c>
      <c r="N222" s="22" t="e">
        <f t="shared" si="76"/>
        <v>#VALUE!</v>
      </c>
      <c r="O222" s="22" t="e">
        <f t="shared" si="76"/>
        <v>#VALUE!</v>
      </c>
      <c r="P222" s="22" t="e">
        <f t="shared" si="76"/>
        <v>#VALUE!</v>
      </c>
      <c r="Q222" s="22" t="e">
        <f t="shared" si="76"/>
        <v>#VALUE!</v>
      </c>
      <c r="R222" s="22" t="e">
        <f t="shared" si="76"/>
        <v>#VALUE!</v>
      </c>
      <c r="S222" s="22" t="e">
        <f t="shared" si="76"/>
        <v>#VALUE!</v>
      </c>
      <c r="T222" s="22" t="e">
        <f t="shared" si="76"/>
        <v>#VALUE!</v>
      </c>
      <c r="U222" s="22" t="e">
        <f t="shared" si="76"/>
        <v>#VALUE!</v>
      </c>
      <c r="V222" s="22" t="e">
        <f t="shared" si="76"/>
        <v>#VALUE!</v>
      </c>
      <c r="W222" s="22" t="e">
        <f t="shared" si="76"/>
        <v>#VALUE!</v>
      </c>
      <c r="X222" s="22" t="e">
        <f t="shared" si="76"/>
        <v>#VALUE!</v>
      </c>
      <c r="Y222" s="22" t="e">
        <f t="shared" si="76"/>
        <v>#VALUE!</v>
      </c>
      <c r="Z222" s="22" t="e">
        <f t="shared" si="76"/>
        <v>#VALUE!</v>
      </c>
      <c r="AA222" s="22" t="e">
        <f t="shared" si="76"/>
        <v>#VALUE!</v>
      </c>
      <c r="AB222" s="22" t="e">
        <f t="shared" si="76"/>
        <v>#VALUE!</v>
      </c>
      <c r="AC222" s="22" t="e">
        <f t="shared" si="76"/>
        <v>#VALUE!</v>
      </c>
      <c r="AD222" s="22" t="e">
        <f t="shared" si="76"/>
        <v>#VALUE!</v>
      </c>
      <c r="AE222" s="22" t="e">
        <f t="shared" si="76"/>
        <v>#VALUE!</v>
      </c>
      <c r="AF222" s="22" t="e">
        <f t="shared" si="76"/>
        <v>#VALUE!</v>
      </c>
      <c r="AG222" s="22" t="e">
        <f t="shared" si="76"/>
        <v>#VALUE!</v>
      </c>
      <c r="AH222" s="37"/>
      <c r="AI222" s="38"/>
    </row>
    <row r="223" spans="2:36" x14ac:dyDescent="0.15">
      <c r="B223" s="20" t="s">
        <v>15</v>
      </c>
      <c r="C223" s="39" t="e">
        <f>IF(EDATE(C208,1)&gt;$G$5,"",EDATE(C208,1))</f>
        <v>#VALUE!</v>
      </c>
      <c r="D223" s="22" t="e">
        <f t="shared" ref="D223:AG223" si="77">IF(D222&gt;$G$5,"",IF(C223=EOMONTH(DATE($C220,$D220,1),0),"",IF(C223="","",C223+1)))</f>
        <v>#VALUE!</v>
      </c>
      <c r="E223" s="22" t="e">
        <f t="shared" si="77"/>
        <v>#VALUE!</v>
      </c>
      <c r="F223" s="22" t="e">
        <f t="shared" si="77"/>
        <v>#VALUE!</v>
      </c>
      <c r="G223" s="22" t="e">
        <f t="shared" si="77"/>
        <v>#VALUE!</v>
      </c>
      <c r="H223" s="22" t="e">
        <f t="shared" si="77"/>
        <v>#VALUE!</v>
      </c>
      <c r="I223" s="22" t="e">
        <f t="shared" si="77"/>
        <v>#VALUE!</v>
      </c>
      <c r="J223" s="22" t="e">
        <f t="shared" si="77"/>
        <v>#VALUE!</v>
      </c>
      <c r="K223" s="22" t="e">
        <f t="shared" si="77"/>
        <v>#VALUE!</v>
      </c>
      <c r="L223" s="22" t="e">
        <f t="shared" si="77"/>
        <v>#VALUE!</v>
      </c>
      <c r="M223" s="22" t="e">
        <f t="shared" si="77"/>
        <v>#VALUE!</v>
      </c>
      <c r="N223" s="22" t="e">
        <f t="shared" si="77"/>
        <v>#VALUE!</v>
      </c>
      <c r="O223" s="22" t="e">
        <f t="shared" si="77"/>
        <v>#VALUE!</v>
      </c>
      <c r="P223" s="22" t="e">
        <f t="shared" si="77"/>
        <v>#VALUE!</v>
      </c>
      <c r="Q223" s="22" t="e">
        <f t="shared" si="77"/>
        <v>#VALUE!</v>
      </c>
      <c r="R223" s="22" t="e">
        <f t="shared" si="77"/>
        <v>#VALUE!</v>
      </c>
      <c r="S223" s="22" t="e">
        <f t="shared" si="77"/>
        <v>#VALUE!</v>
      </c>
      <c r="T223" s="22" t="e">
        <f t="shared" si="77"/>
        <v>#VALUE!</v>
      </c>
      <c r="U223" s="22" t="e">
        <f t="shared" si="77"/>
        <v>#VALUE!</v>
      </c>
      <c r="V223" s="22" t="e">
        <f t="shared" si="77"/>
        <v>#VALUE!</v>
      </c>
      <c r="W223" s="22" t="e">
        <f t="shared" si="77"/>
        <v>#VALUE!</v>
      </c>
      <c r="X223" s="22" t="e">
        <f t="shared" si="77"/>
        <v>#VALUE!</v>
      </c>
      <c r="Y223" s="22" t="e">
        <f t="shared" si="77"/>
        <v>#VALUE!</v>
      </c>
      <c r="Z223" s="22" t="e">
        <f t="shared" si="77"/>
        <v>#VALUE!</v>
      </c>
      <c r="AA223" s="22" t="e">
        <f t="shared" si="77"/>
        <v>#VALUE!</v>
      </c>
      <c r="AB223" s="22" t="e">
        <f t="shared" si="77"/>
        <v>#VALUE!</v>
      </c>
      <c r="AC223" s="22" t="e">
        <f t="shared" si="77"/>
        <v>#VALUE!</v>
      </c>
      <c r="AD223" s="22" t="e">
        <f t="shared" si="77"/>
        <v>#VALUE!</v>
      </c>
      <c r="AE223" s="22" t="e">
        <f t="shared" si="77"/>
        <v>#VALUE!</v>
      </c>
      <c r="AF223" s="22" t="e">
        <f t="shared" si="77"/>
        <v>#VALUE!</v>
      </c>
      <c r="AG223" s="22" t="e">
        <f t="shared" si="77"/>
        <v>#VALUE!</v>
      </c>
      <c r="AH223" s="23" t="s">
        <v>16</v>
      </c>
      <c r="AI223" s="24">
        <f>+COUNTIFS(C224:AG224,"土",C225:AG225,"")+COUNTIFS(C224:AG224,"日",C225:AG225,"")</f>
        <v>0</v>
      </c>
    </row>
    <row r="224" spans="2:36" s="26" customFormat="1" x14ac:dyDescent="0.15">
      <c r="B224" s="40" t="s">
        <v>5</v>
      </c>
      <c r="C224" s="51" t="str">
        <f>IFERROR(TEXT(WEEKDAY(+C223),"aaa"),"")</f>
        <v/>
      </c>
      <c r="D224" s="51" t="str">
        <f t="shared" ref="D224:AG224" si="78">IFERROR(TEXT(WEEKDAY(+D223),"aaa"),"")</f>
        <v/>
      </c>
      <c r="E224" s="51" t="str">
        <f t="shared" si="78"/>
        <v/>
      </c>
      <c r="F224" s="51" t="str">
        <f t="shared" si="78"/>
        <v/>
      </c>
      <c r="G224" s="51" t="str">
        <f t="shared" si="78"/>
        <v/>
      </c>
      <c r="H224" s="51" t="str">
        <f t="shared" si="78"/>
        <v/>
      </c>
      <c r="I224" s="51" t="str">
        <f t="shared" si="78"/>
        <v/>
      </c>
      <c r="J224" s="51" t="str">
        <f t="shared" si="78"/>
        <v/>
      </c>
      <c r="K224" s="51" t="str">
        <f t="shared" si="78"/>
        <v/>
      </c>
      <c r="L224" s="51" t="str">
        <f t="shared" si="78"/>
        <v/>
      </c>
      <c r="M224" s="51" t="str">
        <f t="shared" si="78"/>
        <v/>
      </c>
      <c r="N224" s="51" t="str">
        <f t="shared" si="78"/>
        <v/>
      </c>
      <c r="O224" s="51" t="str">
        <f t="shared" si="78"/>
        <v/>
      </c>
      <c r="P224" s="51" t="str">
        <f t="shared" si="78"/>
        <v/>
      </c>
      <c r="Q224" s="51" t="str">
        <f t="shared" si="78"/>
        <v/>
      </c>
      <c r="R224" s="51" t="str">
        <f t="shared" si="78"/>
        <v/>
      </c>
      <c r="S224" s="51" t="str">
        <f t="shared" si="78"/>
        <v/>
      </c>
      <c r="T224" s="51" t="str">
        <f t="shared" si="78"/>
        <v/>
      </c>
      <c r="U224" s="51" t="str">
        <f t="shared" si="78"/>
        <v/>
      </c>
      <c r="V224" s="51" t="str">
        <f t="shared" si="78"/>
        <v/>
      </c>
      <c r="W224" s="51" t="str">
        <f t="shared" si="78"/>
        <v/>
      </c>
      <c r="X224" s="51" t="str">
        <f t="shared" si="78"/>
        <v/>
      </c>
      <c r="Y224" s="51" t="str">
        <f t="shared" si="78"/>
        <v/>
      </c>
      <c r="Z224" s="51" t="str">
        <f t="shared" si="78"/>
        <v/>
      </c>
      <c r="AA224" s="51" t="str">
        <f t="shared" si="78"/>
        <v/>
      </c>
      <c r="AB224" s="51" t="str">
        <f t="shared" si="78"/>
        <v/>
      </c>
      <c r="AC224" s="51" t="str">
        <f t="shared" si="78"/>
        <v/>
      </c>
      <c r="AD224" s="51" t="str">
        <f t="shared" si="78"/>
        <v/>
      </c>
      <c r="AE224" s="51" t="str">
        <f t="shared" si="78"/>
        <v/>
      </c>
      <c r="AF224" s="51" t="str">
        <f t="shared" si="78"/>
        <v/>
      </c>
      <c r="AG224" s="51" t="str">
        <f t="shared" si="78"/>
        <v/>
      </c>
      <c r="AH224" s="23" t="s">
        <v>20</v>
      </c>
      <c r="AI224" s="24">
        <f>+COUNTIF(C225:AG225,"夏休")+COUNTIF(C225:AG225,"冬休")+COUNTIF(C225:AG225,"中止")+COUNTIF(C225:AG225,"工場")+COUNTIF(C225:AG225,"他")</f>
        <v>0</v>
      </c>
    </row>
    <row r="225" spans="2:36" s="26" customFormat="1" ht="13.5" customHeight="1" x14ac:dyDescent="0.15">
      <c r="B225" s="83" t="s">
        <v>19</v>
      </c>
      <c r="C225" s="85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105"/>
      <c r="AH225" s="27" t="s">
        <v>2</v>
      </c>
      <c r="AI225" s="28">
        <f>COUNT(C223:AG223)-AI224</f>
        <v>0</v>
      </c>
    </row>
    <row r="226" spans="2:36" s="26" customFormat="1" ht="13.5" customHeight="1" x14ac:dyDescent="0.15">
      <c r="B226" s="84"/>
      <c r="C226" s="85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105"/>
      <c r="AH226" s="27" t="s">
        <v>6</v>
      </c>
      <c r="AI226" s="29">
        <f>+COUNTIF(C227:AG228,"休")</f>
        <v>0</v>
      </c>
      <c r="AJ226" s="30" t="e">
        <f>IF(AI227&gt;0.285,"",IF(AI226&lt;AI223,"←計画日数が足りません",""))</f>
        <v>#DIV/0!</v>
      </c>
    </row>
    <row r="227" spans="2:36" s="26" customFormat="1" ht="13.5" customHeight="1" x14ac:dyDescent="0.15">
      <c r="B227" s="106" t="s">
        <v>0</v>
      </c>
      <c r="C227" s="107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10"/>
      <c r="AH227" s="27" t="s">
        <v>8</v>
      </c>
      <c r="AI227" s="31" t="e">
        <f>+AI226/AI225</f>
        <v>#DIV/0!</v>
      </c>
    </row>
    <row r="228" spans="2:36" s="26" customFormat="1" x14ac:dyDescent="0.15">
      <c r="B228" s="106"/>
      <c r="C228" s="107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10"/>
      <c r="AH228" s="27" t="s">
        <v>9</v>
      </c>
      <c r="AI228" s="29">
        <f>+COUNTA(C229:AG230)</f>
        <v>0</v>
      </c>
    </row>
    <row r="229" spans="2:36" s="26" customFormat="1" x14ac:dyDescent="0.15">
      <c r="B229" s="111" t="s">
        <v>7</v>
      </c>
      <c r="C229" s="113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15"/>
      <c r="AH229" s="32" t="s">
        <v>4</v>
      </c>
      <c r="AI229" s="33" t="e">
        <f>+AI228/AI225</f>
        <v>#DIV/0!</v>
      </c>
    </row>
    <row r="230" spans="2:36" s="26" customFormat="1" x14ac:dyDescent="0.15">
      <c r="B230" s="112"/>
      <c r="C230" s="114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16"/>
      <c r="AH230" s="34" t="s">
        <v>13</v>
      </c>
      <c r="AI230" s="35" t="str">
        <f>IF(7&gt;AI225,"対象外",IF(AI228&gt;=AI223,"OK","NG"))</f>
        <v>対象外</v>
      </c>
      <c r="AJ230" s="30" t="str">
        <f>IF(AI230="対象外","←７日間に満たない期間は達成判定の対象外",IF(AI230="NG","←月単位未達成","←月単位達成"))</f>
        <v>←７日間に満たない期間は達成判定の対象外</v>
      </c>
    </row>
    <row r="231" spans="2:36" hidden="1" x14ac:dyDescent="0.15">
      <c r="B231" s="15"/>
      <c r="C231" s="46" t="e">
        <f t="shared" ref="C231:AG231" si="79">IF(AND(DAY(C223)&gt;=22,DAY(C223)&lt;=28,C224="土"),1,0)</f>
        <v>#VALUE!</v>
      </c>
      <c r="D231" s="46" t="e">
        <f t="shared" si="79"/>
        <v>#VALUE!</v>
      </c>
      <c r="E231" s="46" t="e">
        <f t="shared" si="79"/>
        <v>#VALUE!</v>
      </c>
      <c r="F231" s="46" t="e">
        <f t="shared" si="79"/>
        <v>#VALUE!</v>
      </c>
      <c r="G231" s="46" t="e">
        <f t="shared" si="79"/>
        <v>#VALUE!</v>
      </c>
      <c r="H231" s="46" t="e">
        <f t="shared" si="79"/>
        <v>#VALUE!</v>
      </c>
      <c r="I231" s="46" t="e">
        <f t="shared" si="79"/>
        <v>#VALUE!</v>
      </c>
      <c r="J231" s="46" t="e">
        <f t="shared" si="79"/>
        <v>#VALUE!</v>
      </c>
      <c r="K231" s="46" t="e">
        <f t="shared" si="79"/>
        <v>#VALUE!</v>
      </c>
      <c r="L231" s="46" t="e">
        <f t="shared" si="79"/>
        <v>#VALUE!</v>
      </c>
      <c r="M231" s="46" t="e">
        <f t="shared" si="79"/>
        <v>#VALUE!</v>
      </c>
      <c r="N231" s="46" t="e">
        <f t="shared" si="79"/>
        <v>#VALUE!</v>
      </c>
      <c r="O231" s="46" t="e">
        <f t="shared" si="79"/>
        <v>#VALUE!</v>
      </c>
      <c r="P231" s="46" t="e">
        <f t="shared" si="79"/>
        <v>#VALUE!</v>
      </c>
      <c r="Q231" s="46" t="e">
        <f t="shared" si="79"/>
        <v>#VALUE!</v>
      </c>
      <c r="R231" s="46" t="e">
        <f t="shared" si="79"/>
        <v>#VALUE!</v>
      </c>
      <c r="S231" s="46" t="e">
        <f t="shared" si="79"/>
        <v>#VALUE!</v>
      </c>
      <c r="T231" s="46" t="e">
        <f t="shared" si="79"/>
        <v>#VALUE!</v>
      </c>
      <c r="U231" s="46" t="e">
        <f t="shared" si="79"/>
        <v>#VALUE!</v>
      </c>
      <c r="V231" s="46" t="e">
        <f t="shared" si="79"/>
        <v>#VALUE!</v>
      </c>
      <c r="W231" s="46" t="e">
        <f t="shared" si="79"/>
        <v>#VALUE!</v>
      </c>
      <c r="X231" s="46" t="e">
        <f t="shared" si="79"/>
        <v>#VALUE!</v>
      </c>
      <c r="Y231" s="46" t="e">
        <f t="shared" si="79"/>
        <v>#VALUE!</v>
      </c>
      <c r="Z231" s="46" t="e">
        <f t="shared" si="79"/>
        <v>#VALUE!</v>
      </c>
      <c r="AA231" s="46" t="e">
        <f t="shared" si="79"/>
        <v>#VALUE!</v>
      </c>
      <c r="AB231" s="46" t="e">
        <f t="shared" si="79"/>
        <v>#VALUE!</v>
      </c>
      <c r="AC231" s="46" t="e">
        <f t="shared" si="79"/>
        <v>#VALUE!</v>
      </c>
      <c r="AD231" s="46" t="e">
        <f t="shared" si="79"/>
        <v>#VALUE!</v>
      </c>
      <c r="AE231" s="46" t="e">
        <f t="shared" si="79"/>
        <v>#VALUE!</v>
      </c>
      <c r="AF231" s="46" t="e">
        <f t="shared" si="79"/>
        <v>#VALUE!</v>
      </c>
      <c r="AG231" s="46" t="e">
        <f t="shared" si="79"/>
        <v>#VALUE!</v>
      </c>
      <c r="AH231" s="47" t="s">
        <v>21</v>
      </c>
      <c r="AI231" s="48">
        <f>_xlfn.AGGREGATE(9,6,C231:AG231)</f>
        <v>0</v>
      </c>
      <c r="AJ231" s="30"/>
    </row>
    <row r="232" spans="2:36" hidden="1" x14ac:dyDescent="0.15">
      <c r="B232" s="15"/>
      <c r="C232" s="49" t="e">
        <f t="shared" ref="C232:AG232" si="80">IF(AND(DAY(C223)&gt;=22,DAY(C223)&lt;=28,C224="土",OR(C229="休",C229="雨")),1,0)</f>
        <v>#VALUE!</v>
      </c>
      <c r="D232" s="49" t="e">
        <f t="shared" si="80"/>
        <v>#VALUE!</v>
      </c>
      <c r="E232" s="49" t="e">
        <f t="shared" si="80"/>
        <v>#VALUE!</v>
      </c>
      <c r="F232" s="49" t="e">
        <f t="shared" si="80"/>
        <v>#VALUE!</v>
      </c>
      <c r="G232" s="49" t="e">
        <f t="shared" si="80"/>
        <v>#VALUE!</v>
      </c>
      <c r="H232" s="49" t="e">
        <f t="shared" si="80"/>
        <v>#VALUE!</v>
      </c>
      <c r="I232" s="49" t="e">
        <f t="shared" si="80"/>
        <v>#VALUE!</v>
      </c>
      <c r="J232" s="49" t="e">
        <f t="shared" si="80"/>
        <v>#VALUE!</v>
      </c>
      <c r="K232" s="49" t="e">
        <f t="shared" si="80"/>
        <v>#VALUE!</v>
      </c>
      <c r="L232" s="49" t="e">
        <f t="shared" si="80"/>
        <v>#VALUE!</v>
      </c>
      <c r="M232" s="49" t="e">
        <f t="shared" si="80"/>
        <v>#VALUE!</v>
      </c>
      <c r="N232" s="49" t="e">
        <f t="shared" si="80"/>
        <v>#VALUE!</v>
      </c>
      <c r="O232" s="49" t="e">
        <f t="shared" si="80"/>
        <v>#VALUE!</v>
      </c>
      <c r="P232" s="49" t="e">
        <f t="shared" si="80"/>
        <v>#VALUE!</v>
      </c>
      <c r="Q232" s="49" t="e">
        <f t="shared" si="80"/>
        <v>#VALUE!</v>
      </c>
      <c r="R232" s="49" t="e">
        <f t="shared" si="80"/>
        <v>#VALUE!</v>
      </c>
      <c r="S232" s="49" t="e">
        <f t="shared" si="80"/>
        <v>#VALUE!</v>
      </c>
      <c r="T232" s="49" t="e">
        <f t="shared" si="80"/>
        <v>#VALUE!</v>
      </c>
      <c r="U232" s="49" t="e">
        <f t="shared" si="80"/>
        <v>#VALUE!</v>
      </c>
      <c r="V232" s="49" t="e">
        <f t="shared" si="80"/>
        <v>#VALUE!</v>
      </c>
      <c r="W232" s="49" t="e">
        <f t="shared" si="80"/>
        <v>#VALUE!</v>
      </c>
      <c r="X232" s="49" t="e">
        <f t="shared" si="80"/>
        <v>#VALUE!</v>
      </c>
      <c r="Y232" s="49" t="e">
        <f t="shared" si="80"/>
        <v>#VALUE!</v>
      </c>
      <c r="Z232" s="49" t="e">
        <f t="shared" si="80"/>
        <v>#VALUE!</v>
      </c>
      <c r="AA232" s="49" t="e">
        <f t="shared" si="80"/>
        <v>#VALUE!</v>
      </c>
      <c r="AB232" s="49" t="e">
        <f t="shared" si="80"/>
        <v>#VALUE!</v>
      </c>
      <c r="AC232" s="49" t="e">
        <f t="shared" si="80"/>
        <v>#VALUE!</v>
      </c>
      <c r="AD232" s="49" t="e">
        <f t="shared" si="80"/>
        <v>#VALUE!</v>
      </c>
      <c r="AE232" s="49" t="e">
        <f t="shared" si="80"/>
        <v>#VALUE!</v>
      </c>
      <c r="AF232" s="49" t="e">
        <f t="shared" si="80"/>
        <v>#VALUE!</v>
      </c>
      <c r="AG232" s="49" t="e">
        <f t="shared" si="80"/>
        <v>#VALUE!</v>
      </c>
      <c r="AH232" s="50" t="s">
        <v>22</v>
      </c>
      <c r="AI232" s="48">
        <f>_xlfn.AGGREGATE(9,6,C232:AG232)</f>
        <v>0</v>
      </c>
      <c r="AJ232" s="30"/>
    </row>
    <row r="233" spans="2:36" s="26" customFormat="1" x14ac:dyDescent="0.15"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I233" s="41"/>
    </row>
    <row r="234" spans="2:36" hidden="1" x14ac:dyDescent="0.15">
      <c r="C234" s="2" t="e">
        <f>YEAR(C237)</f>
        <v>#VALUE!</v>
      </c>
      <c r="D234" s="2" t="e">
        <f>MONTH(C237)</f>
        <v>#VALUE!</v>
      </c>
    </row>
    <row r="235" spans="2:36" x14ac:dyDescent="0.15">
      <c r="B235" s="6" t="s">
        <v>14</v>
      </c>
      <c r="C235" s="117" t="e">
        <f>C237</f>
        <v>#VALUE!</v>
      </c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2"/>
    </row>
    <row r="236" spans="2:36" hidden="1" x14ac:dyDescent="0.15">
      <c r="B236" s="36"/>
      <c r="C236" s="22" t="e">
        <f>DATE($C234,$D234,1)</f>
        <v>#VALUE!</v>
      </c>
      <c r="D236" s="22" t="e">
        <f t="shared" ref="D236:AG236" si="81">C236+1</f>
        <v>#VALUE!</v>
      </c>
      <c r="E236" s="22" t="e">
        <f t="shared" si="81"/>
        <v>#VALUE!</v>
      </c>
      <c r="F236" s="22" t="e">
        <f t="shared" si="81"/>
        <v>#VALUE!</v>
      </c>
      <c r="G236" s="22" t="e">
        <f t="shared" si="81"/>
        <v>#VALUE!</v>
      </c>
      <c r="H236" s="22" t="e">
        <f t="shared" si="81"/>
        <v>#VALUE!</v>
      </c>
      <c r="I236" s="22" t="e">
        <f t="shared" si="81"/>
        <v>#VALUE!</v>
      </c>
      <c r="J236" s="22" t="e">
        <f t="shared" si="81"/>
        <v>#VALUE!</v>
      </c>
      <c r="K236" s="22" t="e">
        <f t="shared" si="81"/>
        <v>#VALUE!</v>
      </c>
      <c r="L236" s="22" t="e">
        <f t="shared" si="81"/>
        <v>#VALUE!</v>
      </c>
      <c r="M236" s="22" t="e">
        <f t="shared" si="81"/>
        <v>#VALUE!</v>
      </c>
      <c r="N236" s="22" t="e">
        <f t="shared" si="81"/>
        <v>#VALUE!</v>
      </c>
      <c r="O236" s="22" t="e">
        <f t="shared" si="81"/>
        <v>#VALUE!</v>
      </c>
      <c r="P236" s="22" t="e">
        <f t="shared" si="81"/>
        <v>#VALUE!</v>
      </c>
      <c r="Q236" s="22" t="e">
        <f t="shared" si="81"/>
        <v>#VALUE!</v>
      </c>
      <c r="R236" s="22" t="e">
        <f t="shared" si="81"/>
        <v>#VALUE!</v>
      </c>
      <c r="S236" s="22" t="e">
        <f t="shared" si="81"/>
        <v>#VALUE!</v>
      </c>
      <c r="T236" s="22" t="e">
        <f t="shared" si="81"/>
        <v>#VALUE!</v>
      </c>
      <c r="U236" s="22" t="e">
        <f t="shared" si="81"/>
        <v>#VALUE!</v>
      </c>
      <c r="V236" s="22" t="e">
        <f t="shared" si="81"/>
        <v>#VALUE!</v>
      </c>
      <c r="W236" s="22" t="e">
        <f t="shared" si="81"/>
        <v>#VALUE!</v>
      </c>
      <c r="X236" s="22" t="e">
        <f t="shared" si="81"/>
        <v>#VALUE!</v>
      </c>
      <c r="Y236" s="22" t="e">
        <f t="shared" si="81"/>
        <v>#VALUE!</v>
      </c>
      <c r="Z236" s="22" t="e">
        <f t="shared" si="81"/>
        <v>#VALUE!</v>
      </c>
      <c r="AA236" s="22" t="e">
        <f t="shared" si="81"/>
        <v>#VALUE!</v>
      </c>
      <c r="AB236" s="22" t="e">
        <f t="shared" si="81"/>
        <v>#VALUE!</v>
      </c>
      <c r="AC236" s="22" t="e">
        <f t="shared" si="81"/>
        <v>#VALUE!</v>
      </c>
      <c r="AD236" s="22" t="e">
        <f t="shared" si="81"/>
        <v>#VALUE!</v>
      </c>
      <c r="AE236" s="22" t="e">
        <f t="shared" si="81"/>
        <v>#VALUE!</v>
      </c>
      <c r="AF236" s="22" t="e">
        <f t="shared" si="81"/>
        <v>#VALUE!</v>
      </c>
      <c r="AG236" s="22" t="e">
        <f t="shared" si="81"/>
        <v>#VALUE!</v>
      </c>
      <c r="AH236" s="37"/>
      <c r="AI236" s="38"/>
    </row>
    <row r="237" spans="2:36" x14ac:dyDescent="0.15">
      <c r="B237" s="20" t="s">
        <v>15</v>
      </c>
      <c r="C237" s="39" t="e">
        <f>IF(EDATE(C222,1)&gt;$G$5,"",EDATE(C222,1))</f>
        <v>#VALUE!</v>
      </c>
      <c r="D237" s="22" t="e">
        <f t="shared" ref="D237:AG237" si="82">IF(D236&gt;$G$5,"",IF(C237=EOMONTH(DATE($C234,$D234,1),0),"",IF(C237="","",C237+1)))</f>
        <v>#VALUE!</v>
      </c>
      <c r="E237" s="22" t="e">
        <f t="shared" si="82"/>
        <v>#VALUE!</v>
      </c>
      <c r="F237" s="22" t="e">
        <f t="shared" si="82"/>
        <v>#VALUE!</v>
      </c>
      <c r="G237" s="22" t="e">
        <f t="shared" si="82"/>
        <v>#VALUE!</v>
      </c>
      <c r="H237" s="22" t="e">
        <f t="shared" si="82"/>
        <v>#VALUE!</v>
      </c>
      <c r="I237" s="22" t="e">
        <f t="shared" si="82"/>
        <v>#VALUE!</v>
      </c>
      <c r="J237" s="22" t="e">
        <f t="shared" si="82"/>
        <v>#VALUE!</v>
      </c>
      <c r="K237" s="22" t="e">
        <f t="shared" si="82"/>
        <v>#VALUE!</v>
      </c>
      <c r="L237" s="22" t="e">
        <f t="shared" si="82"/>
        <v>#VALUE!</v>
      </c>
      <c r="M237" s="22" t="e">
        <f t="shared" si="82"/>
        <v>#VALUE!</v>
      </c>
      <c r="N237" s="22" t="e">
        <f t="shared" si="82"/>
        <v>#VALUE!</v>
      </c>
      <c r="O237" s="22" t="e">
        <f t="shared" si="82"/>
        <v>#VALUE!</v>
      </c>
      <c r="P237" s="22" t="e">
        <f t="shared" si="82"/>
        <v>#VALUE!</v>
      </c>
      <c r="Q237" s="22" t="e">
        <f t="shared" si="82"/>
        <v>#VALUE!</v>
      </c>
      <c r="R237" s="22" t="e">
        <f t="shared" si="82"/>
        <v>#VALUE!</v>
      </c>
      <c r="S237" s="22" t="e">
        <f t="shared" si="82"/>
        <v>#VALUE!</v>
      </c>
      <c r="T237" s="22" t="e">
        <f t="shared" si="82"/>
        <v>#VALUE!</v>
      </c>
      <c r="U237" s="22" t="e">
        <f t="shared" si="82"/>
        <v>#VALUE!</v>
      </c>
      <c r="V237" s="22" t="e">
        <f t="shared" si="82"/>
        <v>#VALUE!</v>
      </c>
      <c r="W237" s="22" t="e">
        <f t="shared" si="82"/>
        <v>#VALUE!</v>
      </c>
      <c r="X237" s="22" t="e">
        <f t="shared" si="82"/>
        <v>#VALUE!</v>
      </c>
      <c r="Y237" s="22" t="e">
        <f t="shared" si="82"/>
        <v>#VALUE!</v>
      </c>
      <c r="Z237" s="22" t="e">
        <f t="shared" si="82"/>
        <v>#VALUE!</v>
      </c>
      <c r="AA237" s="22" t="e">
        <f t="shared" si="82"/>
        <v>#VALUE!</v>
      </c>
      <c r="AB237" s="22" t="e">
        <f t="shared" si="82"/>
        <v>#VALUE!</v>
      </c>
      <c r="AC237" s="22" t="e">
        <f t="shared" si="82"/>
        <v>#VALUE!</v>
      </c>
      <c r="AD237" s="22" t="e">
        <f t="shared" si="82"/>
        <v>#VALUE!</v>
      </c>
      <c r="AE237" s="22" t="e">
        <f t="shared" si="82"/>
        <v>#VALUE!</v>
      </c>
      <c r="AF237" s="22" t="e">
        <f t="shared" si="82"/>
        <v>#VALUE!</v>
      </c>
      <c r="AG237" s="22" t="e">
        <f t="shared" si="82"/>
        <v>#VALUE!</v>
      </c>
      <c r="AH237" s="23" t="s">
        <v>16</v>
      </c>
      <c r="AI237" s="24">
        <f>+COUNTIFS(C238:AG238,"土",C239:AG239,"")+COUNTIFS(C238:AG238,"日",C239:AG239,"")</f>
        <v>0</v>
      </c>
    </row>
    <row r="238" spans="2:36" s="26" customFormat="1" x14ac:dyDescent="0.15">
      <c r="B238" s="40" t="s">
        <v>5</v>
      </c>
      <c r="C238" s="51" t="str">
        <f>IFERROR(TEXT(WEEKDAY(+C237),"aaa"),"")</f>
        <v/>
      </c>
      <c r="D238" s="51" t="str">
        <f t="shared" ref="D238:AG238" si="83">IFERROR(TEXT(WEEKDAY(+D237),"aaa"),"")</f>
        <v/>
      </c>
      <c r="E238" s="51" t="str">
        <f t="shared" si="83"/>
        <v/>
      </c>
      <c r="F238" s="51" t="str">
        <f t="shared" si="83"/>
        <v/>
      </c>
      <c r="G238" s="51" t="str">
        <f t="shared" si="83"/>
        <v/>
      </c>
      <c r="H238" s="51" t="str">
        <f t="shared" si="83"/>
        <v/>
      </c>
      <c r="I238" s="51" t="str">
        <f t="shared" si="83"/>
        <v/>
      </c>
      <c r="J238" s="51" t="str">
        <f t="shared" si="83"/>
        <v/>
      </c>
      <c r="K238" s="51" t="str">
        <f t="shared" si="83"/>
        <v/>
      </c>
      <c r="L238" s="51" t="str">
        <f t="shared" si="83"/>
        <v/>
      </c>
      <c r="M238" s="51" t="str">
        <f t="shared" si="83"/>
        <v/>
      </c>
      <c r="N238" s="51" t="str">
        <f t="shared" si="83"/>
        <v/>
      </c>
      <c r="O238" s="51" t="str">
        <f t="shared" si="83"/>
        <v/>
      </c>
      <c r="P238" s="51" t="str">
        <f t="shared" si="83"/>
        <v/>
      </c>
      <c r="Q238" s="51" t="str">
        <f t="shared" si="83"/>
        <v/>
      </c>
      <c r="R238" s="51" t="str">
        <f t="shared" si="83"/>
        <v/>
      </c>
      <c r="S238" s="51" t="str">
        <f t="shared" si="83"/>
        <v/>
      </c>
      <c r="T238" s="51" t="str">
        <f t="shared" si="83"/>
        <v/>
      </c>
      <c r="U238" s="51" t="str">
        <f t="shared" si="83"/>
        <v/>
      </c>
      <c r="V238" s="51" t="str">
        <f t="shared" si="83"/>
        <v/>
      </c>
      <c r="W238" s="51" t="str">
        <f t="shared" si="83"/>
        <v/>
      </c>
      <c r="X238" s="51" t="str">
        <f t="shared" si="83"/>
        <v/>
      </c>
      <c r="Y238" s="51" t="str">
        <f t="shared" si="83"/>
        <v/>
      </c>
      <c r="Z238" s="51" t="str">
        <f t="shared" si="83"/>
        <v/>
      </c>
      <c r="AA238" s="51" t="str">
        <f t="shared" si="83"/>
        <v/>
      </c>
      <c r="AB238" s="51" t="str">
        <f t="shared" si="83"/>
        <v/>
      </c>
      <c r="AC238" s="51" t="str">
        <f t="shared" si="83"/>
        <v/>
      </c>
      <c r="AD238" s="51" t="str">
        <f t="shared" si="83"/>
        <v/>
      </c>
      <c r="AE238" s="51" t="str">
        <f t="shared" si="83"/>
        <v/>
      </c>
      <c r="AF238" s="51" t="str">
        <f t="shared" si="83"/>
        <v/>
      </c>
      <c r="AG238" s="51" t="str">
        <f t="shared" si="83"/>
        <v/>
      </c>
      <c r="AH238" s="23" t="s">
        <v>20</v>
      </c>
      <c r="AI238" s="24">
        <f>+COUNTIF(C239:AG239,"夏休")+COUNTIF(C239:AG239,"冬休")+COUNTIF(C239:AG239,"中止")+COUNTIF(C239:AG239,"工場")+COUNTIF(C239:AG239,"他")</f>
        <v>0</v>
      </c>
    </row>
    <row r="239" spans="2:36" s="26" customFormat="1" ht="13.5" customHeight="1" x14ac:dyDescent="0.15">
      <c r="B239" s="83" t="s">
        <v>19</v>
      </c>
      <c r="C239" s="85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105"/>
      <c r="AH239" s="27" t="s">
        <v>2</v>
      </c>
      <c r="AI239" s="28">
        <f>COUNT(C237:AG237)-AI238</f>
        <v>0</v>
      </c>
    </row>
    <row r="240" spans="2:36" s="26" customFormat="1" ht="13.5" customHeight="1" x14ac:dyDescent="0.15">
      <c r="B240" s="84"/>
      <c r="C240" s="85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105"/>
      <c r="AH240" s="27" t="s">
        <v>6</v>
      </c>
      <c r="AI240" s="29">
        <f>+COUNTIF(C241:AG242,"休")</f>
        <v>0</v>
      </c>
      <c r="AJ240" s="30" t="e">
        <f>IF(AI241&gt;0.285,"",IF(AI240&lt;AI237,"←計画日数が足りません",""))</f>
        <v>#DIV/0!</v>
      </c>
    </row>
    <row r="241" spans="2:36" s="26" customFormat="1" ht="13.5" customHeight="1" x14ac:dyDescent="0.15">
      <c r="B241" s="106" t="s">
        <v>0</v>
      </c>
      <c r="C241" s="107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10"/>
      <c r="AH241" s="27" t="s">
        <v>8</v>
      </c>
      <c r="AI241" s="31" t="e">
        <f>+AI240/AI239</f>
        <v>#DIV/0!</v>
      </c>
    </row>
    <row r="242" spans="2:36" s="26" customFormat="1" x14ac:dyDescent="0.15">
      <c r="B242" s="106"/>
      <c r="C242" s="107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10"/>
      <c r="AH242" s="27" t="s">
        <v>9</v>
      </c>
      <c r="AI242" s="29">
        <f>+COUNTA(C243:AG244)</f>
        <v>0</v>
      </c>
    </row>
    <row r="243" spans="2:36" s="26" customFormat="1" x14ac:dyDescent="0.15">
      <c r="B243" s="111" t="s">
        <v>7</v>
      </c>
      <c r="C243" s="113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15"/>
      <c r="AH243" s="32" t="s">
        <v>4</v>
      </c>
      <c r="AI243" s="33" t="e">
        <f>+AI242/AI239</f>
        <v>#DIV/0!</v>
      </c>
    </row>
    <row r="244" spans="2:36" s="26" customFormat="1" x14ac:dyDescent="0.15">
      <c r="B244" s="112"/>
      <c r="C244" s="114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16"/>
      <c r="AH244" s="34" t="s">
        <v>13</v>
      </c>
      <c r="AI244" s="35" t="str">
        <f>IF(7&gt;AI239,"対象外",IF(AI242&gt;=AI237,"OK","NG"))</f>
        <v>対象外</v>
      </c>
      <c r="AJ244" s="30" t="str">
        <f>IF(AI244="対象外","←７日間に満たない期間は達成判定の対象外",IF(AI244="NG","←月単位未達成","←月単位達成"))</f>
        <v>←７日間に満たない期間は達成判定の対象外</v>
      </c>
    </row>
    <row r="245" spans="2:36" hidden="1" x14ac:dyDescent="0.15">
      <c r="B245" s="15"/>
      <c r="C245" s="46" t="e">
        <f t="shared" ref="C245:AG245" si="84">IF(AND(DAY(C237)&gt;=22,DAY(C237)&lt;=28,C238="土"),1,0)</f>
        <v>#VALUE!</v>
      </c>
      <c r="D245" s="46" t="e">
        <f t="shared" si="84"/>
        <v>#VALUE!</v>
      </c>
      <c r="E245" s="46" t="e">
        <f t="shared" si="84"/>
        <v>#VALUE!</v>
      </c>
      <c r="F245" s="46" t="e">
        <f t="shared" si="84"/>
        <v>#VALUE!</v>
      </c>
      <c r="G245" s="46" t="e">
        <f t="shared" si="84"/>
        <v>#VALUE!</v>
      </c>
      <c r="H245" s="46" t="e">
        <f t="shared" si="84"/>
        <v>#VALUE!</v>
      </c>
      <c r="I245" s="46" t="e">
        <f t="shared" si="84"/>
        <v>#VALUE!</v>
      </c>
      <c r="J245" s="46" t="e">
        <f t="shared" si="84"/>
        <v>#VALUE!</v>
      </c>
      <c r="K245" s="46" t="e">
        <f t="shared" si="84"/>
        <v>#VALUE!</v>
      </c>
      <c r="L245" s="46" t="e">
        <f t="shared" si="84"/>
        <v>#VALUE!</v>
      </c>
      <c r="M245" s="46" t="e">
        <f t="shared" si="84"/>
        <v>#VALUE!</v>
      </c>
      <c r="N245" s="46" t="e">
        <f t="shared" si="84"/>
        <v>#VALUE!</v>
      </c>
      <c r="O245" s="46" t="e">
        <f t="shared" si="84"/>
        <v>#VALUE!</v>
      </c>
      <c r="P245" s="46" t="e">
        <f t="shared" si="84"/>
        <v>#VALUE!</v>
      </c>
      <c r="Q245" s="46" t="e">
        <f t="shared" si="84"/>
        <v>#VALUE!</v>
      </c>
      <c r="R245" s="46" t="e">
        <f t="shared" si="84"/>
        <v>#VALUE!</v>
      </c>
      <c r="S245" s="46" t="e">
        <f t="shared" si="84"/>
        <v>#VALUE!</v>
      </c>
      <c r="T245" s="46" t="e">
        <f t="shared" si="84"/>
        <v>#VALUE!</v>
      </c>
      <c r="U245" s="46" t="e">
        <f t="shared" si="84"/>
        <v>#VALUE!</v>
      </c>
      <c r="V245" s="46" t="e">
        <f t="shared" si="84"/>
        <v>#VALUE!</v>
      </c>
      <c r="W245" s="46" t="e">
        <f t="shared" si="84"/>
        <v>#VALUE!</v>
      </c>
      <c r="X245" s="46" t="e">
        <f t="shared" si="84"/>
        <v>#VALUE!</v>
      </c>
      <c r="Y245" s="46" t="e">
        <f t="shared" si="84"/>
        <v>#VALUE!</v>
      </c>
      <c r="Z245" s="46" t="e">
        <f t="shared" si="84"/>
        <v>#VALUE!</v>
      </c>
      <c r="AA245" s="46" t="e">
        <f t="shared" si="84"/>
        <v>#VALUE!</v>
      </c>
      <c r="AB245" s="46" t="e">
        <f t="shared" si="84"/>
        <v>#VALUE!</v>
      </c>
      <c r="AC245" s="46" t="e">
        <f t="shared" si="84"/>
        <v>#VALUE!</v>
      </c>
      <c r="AD245" s="46" t="e">
        <f t="shared" si="84"/>
        <v>#VALUE!</v>
      </c>
      <c r="AE245" s="46" t="e">
        <f t="shared" si="84"/>
        <v>#VALUE!</v>
      </c>
      <c r="AF245" s="46" t="e">
        <f t="shared" si="84"/>
        <v>#VALUE!</v>
      </c>
      <c r="AG245" s="46" t="e">
        <f t="shared" si="84"/>
        <v>#VALUE!</v>
      </c>
      <c r="AH245" s="47" t="s">
        <v>21</v>
      </c>
      <c r="AI245" s="48">
        <f>_xlfn.AGGREGATE(9,6,C245:AG245)</f>
        <v>0</v>
      </c>
      <c r="AJ245" s="30"/>
    </row>
    <row r="246" spans="2:36" hidden="1" x14ac:dyDescent="0.15">
      <c r="B246" s="15"/>
      <c r="C246" s="49" t="e">
        <f t="shared" ref="C246:AG246" si="85">IF(AND(DAY(C237)&gt;=22,DAY(C237)&lt;=28,C238="土",OR(C243="休",C243="雨")),1,0)</f>
        <v>#VALUE!</v>
      </c>
      <c r="D246" s="49" t="e">
        <f t="shared" si="85"/>
        <v>#VALUE!</v>
      </c>
      <c r="E246" s="49" t="e">
        <f t="shared" si="85"/>
        <v>#VALUE!</v>
      </c>
      <c r="F246" s="49" t="e">
        <f t="shared" si="85"/>
        <v>#VALUE!</v>
      </c>
      <c r="G246" s="49" t="e">
        <f t="shared" si="85"/>
        <v>#VALUE!</v>
      </c>
      <c r="H246" s="49" t="e">
        <f t="shared" si="85"/>
        <v>#VALUE!</v>
      </c>
      <c r="I246" s="49" t="e">
        <f t="shared" si="85"/>
        <v>#VALUE!</v>
      </c>
      <c r="J246" s="49" t="e">
        <f t="shared" si="85"/>
        <v>#VALUE!</v>
      </c>
      <c r="K246" s="49" t="e">
        <f t="shared" si="85"/>
        <v>#VALUE!</v>
      </c>
      <c r="L246" s="49" t="e">
        <f t="shared" si="85"/>
        <v>#VALUE!</v>
      </c>
      <c r="M246" s="49" t="e">
        <f t="shared" si="85"/>
        <v>#VALUE!</v>
      </c>
      <c r="N246" s="49" t="e">
        <f t="shared" si="85"/>
        <v>#VALUE!</v>
      </c>
      <c r="O246" s="49" t="e">
        <f t="shared" si="85"/>
        <v>#VALUE!</v>
      </c>
      <c r="P246" s="49" t="e">
        <f t="shared" si="85"/>
        <v>#VALUE!</v>
      </c>
      <c r="Q246" s="49" t="e">
        <f t="shared" si="85"/>
        <v>#VALUE!</v>
      </c>
      <c r="R246" s="49" t="e">
        <f t="shared" si="85"/>
        <v>#VALUE!</v>
      </c>
      <c r="S246" s="49" t="e">
        <f t="shared" si="85"/>
        <v>#VALUE!</v>
      </c>
      <c r="T246" s="49" t="e">
        <f t="shared" si="85"/>
        <v>#VALUE!</v>
      </c>
      <c r="U246" s="49" t="e">
        <f t="shared" si="85"/>
        <v>#VALUE!</v>
      </c>
      <c r="V246" s="49" t="e">
        <f t="shared" si="85"/>
        <v>#VALUE!</v>
      </c>
      <c r="W246" s="49" t="e">
        <f t="shared" si="85"/>
        <v>#VALUE!</v>
      </c>
      <c r="X246" s="49" t="e">
        <f t="shared" si="85"/>
        <v>#VALUE!</v>
      </c>
      <c r="Y246" s="49" t="e">
        <f t="shared" si="85"/>
        <v>#VALUE!</v>
      </c>
      <c r="Z246" s="49" t="e">
        <f t="shared" si="85"/>
        <v>#VALUE!</v>
      </c>
      <c r="AA246" s="49" t="e">
        <f t="shared" si="85"/>
        <v>#VALUE!</v>
      </c>
      <c r="AB246" s="49" t="e">
        <f t="shared" si="85"/>
        <v>#VALUE!</v>
      </c>
      <c r="AC246" s="49" t="e">
        <f t="shared" si="85"/>
        <v>#VALUE!</v>
      </c>
      <c r="AD246" s="49" t="e">
        <f t="shared" si="85"/>
        <v>#VALUE!</v>
      </c>
      <c r="AE246" s="49" t="e">
        <f t="shared" si="85"/>
        <v>#VALUE!</v>
      </c>
      <c r="AF246" s="49" t="e">
        <f t="shared" si="85"/>
        <v>#VALUE!</v>
      </c>
      <c r="AG246" s="49" t="e">
        <f t="shared" si="85"/>
        <v>#VALUE!</v>
      </c>
      <c r="AH246" s="50" t="s">
        <v>22</v>
      </c>
      <c r="AI246" s="48">
        <f>_xlfn.AGGREGATE(9,6,C246:AG246)</f>
        <v>0</v>
      </c>
      <c r="AJ246" s="30"/>
    </row>
    <row r="247" spans="2:36" s="26" customFormat="1" x14ac:dyDescent="0.15"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I247" s="41"/>
    </row>
    <row r="248" spans="2:36" hidden="1" x14ac:dyDescent="0.15">
      <c r="C248" s="2" t="e">
        <f>YEAR(C251)</f>
        <v>#VALUE!</v>
      </c>
      <c r="D248" s="2" t="e">
        <f>MONTH(C251)</f>
        <v>#VALUE!</v>
      </c>
    </row>
    <row r="249" spans="2:36" x14ac:dyDescent="0.15">
      <c r="B249" s="6" t="s">
        <v>14</v>
      </c>
      <c r="C249" s="117" t="e">
        <f>C251</f>
        <v>#VALUE!</v>
      </c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2"/>
    </row>
    <row r="250" spans="2:36" hidden="1" x14ac:dyDescent="0.15">
      <c r="B250" s="36"/>
      <c r="C250" s="22" t="e">
        <f>DATE($C248,$D248,1)</f>
        <v>#VALUE!</v>
      </c>
      <c r="D250" s="22" t="e">
        <f t="shared" ref="D250:AG250" si="86">C250+1</f>
        <v>#VALUE!</v>
      </c>
      <c r="E250" s="22" t="e">
        <f t="shared" si="86"/>
        <v>#VALUE!</v>
      </c>
      <c r="F250" s="22" t="e">
        <f t="shared" si="86"/>
        <v>#VALUE!</v>
      </c>
      <c r="G250" s="22" t="e">
        <f t="shared" si="86"/>
        <v>#VALUE!</v>
      </c>
      <c r="H250" s="22" t="e">
        <f t="shared" si="86"/>
        <v>#VALUE!</v>
      </c>
      <c r="I250" s="22" t="e">
        <f t="shared" si="86"/>
        <v>#VALUE!</v>
      </c>
      <c r="J250" s="22" t="e">
        <f t="shared" si="86"/>
        <v>#VALUE!</v>
      </c>
      <c r="K250" s="22" t="e">
        <f t="shared" si="86"/>
        <v>#VALUE!</v>
      </c>
      <c r="L250" s="22" t="e">
        <f t="shared" si="86"/>
        <v>#VALUE!</v>
      </c>
      <c r="M250" s="22" t="e">
        <f t="shared" si="86"/>
        <v>#VALUE!</v>
      </c>
      <c r="N250" s="22" t="e">
        <f t="shared" si="86"/>
        <v>#VALUE!</v>
      </c>
      <c r="O250" s="22" t="e">
        <f t="shared" si="86"/>
        <v>#VALUE!</v>
      </c>
      <c r="P250" s="22" t="e">
        <f t="shared" si="86"/>
        <v>#VALUE!</v>
      </c>
      <c r="Q250" s="22" t="e">
        <f t="shared" si="86"/>
        <v>#VALUE!</v>
      </c>
      <c r="R250" s="22" t="e">
        <f t="shared" si="86"/>
        <v>#VALUE!</v>
      </c>
      <c r="S250" s="22" t="e">
        <f t="shared" si="86"/>
        <v>#VALUE!</v>
      </c>
      <c r="T250" s="22" t="e">
        <f t="shared" si="86"/>
        <v>#VALUE!</v>
      </c>
      <c r="U250" s="22" t="e">
        <f t="shared" si="86"/>
        <v>#VALUE!</v>
      </c>
      <c r="V250" s="22" t="e">
        <f t="shared" si="86"/>
        <v>#VALUE!</v>
      </c>
      <c r="W250" s="22" t="e">
        <f t="shared" si="86"/>
        <v>#VALUE!</v>
      </c>
      <c r="X250" s="22" t="e">
        <f t="shared" si="86"/>
        <v>#VALUE!</v>
      </c>
      <c r="Y250" s="22" t="e">
        <f t="shared" si="86"/>
        <v>#VALUE!</v>
      </c>
      <c r="Z250" s="22" t="e">
        <f t="shared" si="86"/>
        <v>#VALUE!</v>
      </c>
      <c r="AA250" s="22" t="e">
        <f t="shared" si="86"/>
        <v>#VALUE!</v>
      </c>
      <c r="AB250" s="22" t="e">
        <f t="shared" si="86"/>
        <v>#VALUE!</v>
      </c>
      <c r="AC250" s="22" t="e">
        <f t="shared" si="86"/>
        <v>#VALUE!</v>
      </c>
      <c r="AD250" s="22" t="e">
        <f t="shared" si="86"/>
        <v>#VALUE!</v>
      </c>
      <c r="AE250" s="22" t="e">
        <f t="shared" si="86"/>
        <v>#VALUE!</v>
      </c>
      <c r="AF250" s="22" t="e">
        <f t="shared" si="86"/>
        <v>#VALUE!</v>
      </c>
      <c r="AG250" s="22" t="e">
        <f t="shared" si="86"/>
        <v>#VALUE!</v>
      </c>
      <c r="AH250" s="37"/>
      <c r="AI250" s="38"/>
    </row>
    <row r="251" spans="2:36" x14ac:dyDescent="0.15">
      <c r="B251" s="20" t="s">
        <v>15</v>
      </c>
      <c r="C251" s="39" t="e">
        <f>IF(EDATE(C236,1)&gt;$G$5,"",EDATE(C236,1))</f>
        <v>#VALUE!</v>
      </c>
      <c r="D251" s="22" t="e">
        <f t="shared" ref="D251:AG251" si="87">IF(D250&gt;$G$5,"",IF(C251=EOMONTH(DATE($C248,$D248,1),0),"",IF(C251="","",C251+1)))</f>
        <v>#VALUE!</v>
      </c>
      <c r="E251" s="22" t="e">
        <f t="shared" si="87"/>
        <v>#VALUE!</v>
      </c>
      <c r="F251" s="22" t="e">
        <f t="shared" si="87"/>
        <v>#VALUE!</v>
      </c>
      <c r="G251" s="22" t="e">
        <f t="shared" si="87"/>
        <v>#VALUE!</v>
      </c>
      <c r="H251" s="22" t="e">
        <f t="shared" si="87"/>
        <v>#VALUE!</v>
      </c>
      <c r="I251" s="22" t="e">
        <f t="shared" si="87"/>
        <v>#VALUE!</v>
      </c>
      <c r="J251" s="22" t="e">
        <f t="shared" si="87"/>
        <v>#VALUE!</v>
      </c>
      <c r="K251" s="22" t="e">
        <f t="shared" si="87"/>
        <v>#VALUE!</v>
      </c>
      <c r="L251" s="22" t="e">
        <f t="shared" si="87"/>
        <v>#VALUE!</v>
      </c>
      <c r="M251" s="22" t="e">
        <f t="shared" si="87"/>
        <v>#VALUE!</v>
      </c>
      <c r="N251" s="22" t="e">
        <f t="shared" si="87"/>
        <v>#VALUE!</v>
      </c>
      <c r="O251" s="22" t="e">
        <f t="shared" si="87"/>
        <v>#VALUE!</v>
      </c>
      <c r="P251" s="22" t="e">
        <f t="shared" si="87"/>
        <v>#VALUE!</v>
      </c>
      <c r="Q251" s="22" t="e">
        <f t="shared" si="87"/>
        <v>#VALUE!</v>
      </c>
      <c r="R251" s="22" t="e">
        <f t="shared" si="87"/>
        <v>#VALUE!</v>
      </c>
      <c r="S251" s="22" t="e">
        <f t="shared" si="87"/>
        <v>#VALUE!</v>
      </c>
      <c r="T251" s="22" t="e">
        <f t="shared" si="87"/>
        <v>#VALUE!</v>
      </c>
      <c r="U251" s="22" t="e">
        <f t="shared" si="87"/>
        <v>#VALUE!</v>
      </c>
      <c r="V251" s="22" t="e">
        <f t="shared" si="87"/>
        <v>#VALUE!</v>
      </c>
      <c r="W251" s="22" t="e">
        <f t="shared" si="87"/>
        <v>#VALUE!</v>
      </c>
      <c r="X251" s="22" t="e">
        <f t="shared" si="87"/>
        <v>#VALUE!</v>
      </c>
      <c r="Y251" s="22" t="e">
        <f t="shared" si="87"/>
        <v>#VALUE!</v>
      </c>
      <c r="Z251" s="22" t="e">
        <f t="shared" si="87"/>
        <v>#VALUE!</v>
      </c>
      <c r="AA251" s="22" t="e">
        <f t="shared" si="87"/>
        <v>#VALUE!</v>
      </c>
      <c r="AB251" s="22" t="e">
        <f t="shared" si="87"/>
        <v>#VALUE!</v>
      </c>
      <c r="AC251" s="22" t="e">
        <f t="shared" si="87"/>
        <v>#VALUE!</v>
      </c>
      <c r="AD251" s="22" t="e">
        <f t="shared" si="87"/>
        <v>#VALUE!</v>
      </c>
      <c r="AE251" s="22" t="e">
        <f t="shared" si="87"/>
        <v>#VALUE!</v>
      </c>
      <c r="AF251" s="22" t="e">
        <f t="shared" si="87"/>
        <v>#VALUE!</v>
      </c>
      <c r="AG251" s="22" t="e">
        <f t="shared" si="87"/>
        <v>#VALUE!</v>
      </c>
      <c r="AH251" s="23" t="s">
        <v>16</v>
      </c>
      <c r="AI251" s="24">
        <f>+COUNTIFS(C252:AG252,"土",C253:AG253,"")+COUNTIFS(C252:AG252,"日",C253:AG253,"")</f>
        <v>0</v>
      </c>
    </row>
    <row r="252" spans="2:36" s="26" customFormat="1" x14ac:dyDescent="0.15">
      <c r="B252" s="40" t="s">
        <v>5</v>
      </c>
      <c r="C252" s="51" t="str">
        <f>IFERROR(TEXT(WEEKDAY(+C251),"aaa"),"")</f>
        <v/>
      </c>
      <c r="D252" s="51" t="str">
        <f t="shared" ref="D252:AG252" si="88">IFERROR(TEXT(WEEKDAY(+D251),"aaa"),"")</f>
        <v/>
      </c>
      <c r="E252" s="51" t="str">
        <f t="shared" si="88"/>
        <v/>
      </c>
      <c r="F252" s="51" t="str">
        <f t="shared" si="88"/>
        <v/>
      </c>
      <c r="G252" s="51" t="str">
        <f t="shared" si="88"/>
        <v/>
      </c>
      <c r="H252" s="51" t="str">
        <f t="shared" si="88"/>
        <v/>
      </c>
      <c r="I252" s="51" t="str">
        <f t="shared" si="88"/>
        <v/>
      </c>
      <c r="J252" s="51" t="str">
        <f t="shared" si="88"/>
        <v/>
      </c>
      <c r="K252" s="51" t="str">
        <f t="shared" si="88"/>
        <v/>
      </c>
      <c r="L252" s="51" t="str">
        <f t="shared" si="88"/>
        <v/>
      </c>
      <c r="M252" s="51" t="str">
        <f t="shared" si="88"/>
        <v/>
      </c>
      <c r="N252" s="51" t="str">
        <f t="shared" si="88"/>
        <v/>
      </c>
      <c r="O252" s="51" t="str">
        <f t="shared" si="88"/>
        <v/>
      </c>
      <c r="P252" s="51" t="str">
        <f t="shared" si="88"/>
        <v/>
      </c>
      <c r="Q252" s="51" t="str">
        <f t="shared" si="88"/>
        <v/>
      </c>
      <c r="R252" s="51" t="str">
        <f t="shared" si="88"/>
        <v/>
      </c>
      <c r="S252" s="51" t="str">
        <f t="shared" si="88"/>
        <v/>
      </c>
      <c r="T252" s="51" t="str">
        <f t="shared" si="88"/>
        <v/>
      </c>
      <c r="U252" s="51" t="str">
        <f t="shared" si="88"/>
        <v/>
      </c>
      <c r="V252" s="51" t="str">
        <f t="shared" si="88"/>
        <v/>
      </c>
      <c r="W252" s="51" t="str">
        <f t="shared" si="88"/>
        <v/>
      </c>
      <c r="X252" s="51" t="str">
        <f t="shared" si="88"/>
        <v/>
      </c>
      <c r="Y252" s="51" t="str">
        <f t="shared" si="88"/>
        <v/>
      </c>
      <c r="Z252" s="51" t="str">
        <f t="shared" si="88"/>
        <v/>
      </c>
      <c r="AA252" s="51" t="str">
        <f t="shared" si="88"/>
        <v/>
      </c>
      <c r="AB252" s="51" t="str">
        <f t="shared" si="88"/>
        <v/>
      </c>
      <c r="AC252" s="51" t="str">
        <f t="shared" si="88"/>
        <v/>
      </c>
      <c r="AD252" s="51" t="str">
        <f t="shared" si="88"/>
        <v/>
      </c>
      <c r="AE252" s="51" t="str">
        <f t="shared" si="88"/>
        <v/>
      </c>
      <c r="AF252" s="51" t="str">
        <f t="shared" si="88"/>
        <v/>
      </c>
      <c r="AG252" s="51" t="str">
        <f t="shared" si="88"/>
        <v/>
      </c>
      <c r="AH252" s="23" t="s">
        <v>20</v>
      </c>
      <c r="AI252" s="24">
        <f>+COUNTIF(C253:AG253,"夏休")+COUNTIF(C253:AG253,"冬休")+COUNTIF(C253:AG253,"中止")+COUNTIF(C253:AG253,"工場")+COUNTIF(C253:AG253,"他")</f>
        <v>0</v>
      </c>
    </row>
    <row r="253" spans="2:36" s="26" customFormat="1" ht="13.5" customHeight="1" x14ac:dyDescent="0.15">
      <c r="B253" s="83" t="s">
        <v>19</v>
      </c>
      <c r="C253" s="85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105"/>
      <c r="AH253" s="27" t="s">
        <v>2</v>
      </c>
      <c r="AI253" s="28">
        <f>COUNT(C251:AG251)-AI252</f>
        <v>0</v>
      </c>
    </row>
    <row r="254" spans="2:36" s="26" customFormat="1" ht="13.5" customHeight="1" x14ac:dyDescent="0.15">
      <c r="B254" s="84"/>
      <c r="C254" s="85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105"/>
      <c r="AH254" s="27" t="s">
        <v>6</v>
      </c>
      <c r="AI254" s="29">
        <f>+COUNTIF(C255:AG256,"休")</f>
        <v>0</v>
      </c>
      <c r="AJ254" s="30" t="e">
        <f>IF(AI255&gt;0.285,"",IF(AI254&lt;AI251,"←計画日数が足りません",""))</f>
        <v>#DIV/0!</v>
      </c>
    </row>
    <row r="255" spans="2:36" s="26" customFormat="1" ht="13.5" customHeight="1" x14ac:dyDescent="0.15">
      <c r="B255" s="106" t="s">
        <v>0</v>
      </c>
      <c r="C255" s="107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10"/>
      <c r="AH255" s="27" t="s">
        <v>8</v>
      </c>
      <c r="AI255" s="31" t="e">
        <f>+AI254/AI253</f>
        <v>#DIV/0!</v>
      </c>
    </row>
    <row r="256" spans="2:36" s="26" customFormat="1" x14ac:dyDescent="0.15">
      <c r="B256" s="106"/>
      <c r="C256" s="107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10"/>
      <c r="AH256" s="27" t="s">
        <v>9</v>
      </c>
      <c r="AI256" s="29">
        <f>+COUNTA(C257:AG258)</f>
        <v>0</v>
      </c>
    </row>
    <row r="257" spans="2:36" s="26" customFormat="1" x14ac:dyDescent="0.15">
      <c r="B257" s="111" t="s">
        <v>7</v>
      </c>
      <c r="C257" s="113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15"/>
      <c r="AH257" s="32" t="s">
        <v>4</v>
      </c>
      <c r="AI257" s="33" t="e">
        <f>+AI256/AI253</f>
        <v>#DIV/0!</v>
      </c>
    </row>
    <row r="258" spans="2:36" s="26" customFormat="1" x14ac:dyDescent="0.15">
      <c r="B258" s="112"/>
      <c r="C258" s="114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16"/>
      <c r="AH258" s="34" t="s">
        <v>13</v>
      </c>
      <c r="AI258" s="35" t="str">
        <f>IF(7&gt;AI253,"対象外",IF(AI256&gt;=AI251,"OK","NG"))</f>
        <v>対象外</v>
      </c>
      <c r="AJ258" s="30" t="str">
        <f>IF(AI258="対象外","←７日間に満たない期間は達成判定の対象外",IF(AI258="NG","←月単位未達成","←月単位達成"))</f>
        <v>←７日間に満たない期間は達成判定の対象外</v>
      </c>
    </row>
    <row r="259" spans="2:36" hidden="1" x14ac:dyDescent="0.15">
      <c r="B259" s="15"/>
      <c r="C259" s="46" t="e">
        <f t="shared" ref="C259:AG259" si="89">IF(AND(DAY(C251)&gt;=22,DAY(C251)&lt;=28,C252="土"),1,0)</f>
        <v>#VALUE!</v>
      </c>
      <c r="D259" s="46" t="e">
        <f t="shared" si="89"/>
        <v>#VALUE!</v>
      </c>
      <c r="E259" s="46" t="e">
        <f t="shared" si="89"/>
        <v>#VALUE!</v>
      </c>
      <c r="F259" s="46" t="e">
        <f t="shared" si="89"/>
        <v>#VALUE!</v>
      </c>
      <c r="G259" s="46" t="e">
        <f t="shared" si="89"/>
        <v>#VALUE!</v>
      </c>
      <c r="H259" s="46" t="e">
        <f t="shared" si="89"/>
        <v>#VALUE!</v>
      </c>
      <c r="I259" s="46" t="e">
        <f t="shared" si="89"/>
        <v>#VALUE!</v>
      </c>
      <c r="J259" s="46" t="e">
        <f t="shared" si="89"/>
        <v>#VALUE!</v>
      </c>
      <c r="K259" s="46" t="e">
        <f t="shared" si="89"/>
        <v>#VALUE!</v>
      </c>
      <c r="L259" s="46" t="e">
        <f t="shared" si="89"/>
        <v>#VALUE!</v>
      </c>
      <c r="M259" s="46" t="e">
        <f t="shared" si="89"/>
        <v>#VALUE!</v>
      </c>
      <c r="N259" s="46" t="e">
        <f t="shared" si="89"/>
        <v>#VALUE!</v>
      </c>
      <c r="O259" s="46" t="e">
        <f t="shared" si="89"/>
        <v>#VALUE!</v>
      </c>
      <c r="P259" s="46" t="e">
        <f t="shared" si="89"/>
        <v>#VALUE!</v>
      </c>
      <c r="Q259" s="46" t="e">
        <f t="shared" si="89"/>
        <v>#VALUE!</v>
      </c>
      <c r="R259" s="46" t="e">
        <f t="shared" si="89"/>
        <v>#VALUE!</v>
      </c>
      <c r="S259" s="46" t="e">
        <f t="shared" si="89"/>
        <v>#VALUE!</v>
      </c>
      <c r="T259" s="46" t="e">
        <f t="shared" si="89"/>
        <v>#VALUE!</v>
      </c>
      <c r="U259" s="46" t="e">
        <f t="shared" si="89"/>
        <v>#VALUE!</v>
      </c>
      <c r="V259" s="46" t="e">
        <f t="shared" si="89"/>
        <v>#VALUE!</v>
      </c>
      <c r="W259" s="46" t="e">
        <f t="shared" si="89"/>
        <v>#VALUE!</v>
      </c>
      <c r="X259" s="46" t="e">
        <f t="shared" si="89"/>
        <v>#VALUE!</v>
      </c>
      <c r="Y259" s="46" t="e">
        <f t="shared" si="89"/>
        <v>#VALUE!</v>
      </c>
      <c r="Z259" s="46" t="e">
        <f t="shared" si="89"/>
        <v>#VALUE!</v>
      </c>
      <c r="AA259" s="46" t="e">
        <f t="shared" si="89"/>
        <v>#VALUE!</v>
      </c>
      <c r="AB259" s="46" t="e">
        <f t="shared" si="89"/>
        <v>#VALUE!</v>
      </c>
      <c r="AC259" s="46" t="e">
        <f t="shared" si="89"/>
        <v>#VALUE!</v>
      </c>
      <c r="AD259" s="46" t="e">
        <f t="shared" si="89"/>
        <v>#VALUE!</v>
      </c>
      <c r="AE259" s="46" t="e">
        <f t="shared" si="89"/>
        <v>#VALUE!</v>
      </c>
      <c r="AF259" s="46" t="e">
        <f t="shared" si="89"/>
        <v>#VALUE!</v>
      </c>
      <c r="AG259" s="46" t="e">
        <f t="shared" si="89"/>
        <v>#VALUE!</v>
      </c>
      <c r="AH259" s="47" t="s">
        <v>21</v>
      </c>
      <c r="AI259" s="48">
        <f>_xlfn.AGGREGATE(9,6,C259:AG259)</f>
        <v>0</v>
      </c>
      <c r="AJ259" s="30"/>
    </row>
    <row r="260" spans="2:36" hidden="1" x14ac:dyDescent="0.15">
      <c r="B260" s="15"/>
      <c r="C260" s="49" t="e">
        <f t="shared" ref="C260:AG260" si="90">IF(AND(DAY(C251)&gt;=22,DAY(C251)&lt;=28,C252="土",OR(C257="休",C257="雨")),1,0)</f>
        <v>#VALUE!</v>
      </c>
      <c r="D260" s="49" t="e">
        <f t="shared" si="90"/>
        <v>#VALUE!</v>
      </c>
      <c r="E260" s="49" t="e">
        <f t="shared" si="90"/>
        <v>#VALUE!</v>
      </c>
      <c r="F260" s="49" t="e">
        <f t="shared" si="90"/>
        <v>#VALUE!</v>
      </c>
      <c r="G260" s="49" t="e">
        <f t="shared" si="90"/>
        <v>#VALUE!</v>
      </c>
      <c r="H260" s="49" t="e">
        <f t="shared" si="90"/>
        <v>#VALUE!</v>
      </c>
      <c r="I260" s="49" t="e">
        <f t="shared" si="90"/>
        <v>#VALUE!</v>
      </c>
      <c r="J260" s="49" t="e">
        <f t="shared" si="90"/>
        <v>#VALUE!</v>
      </c>
      <c r="K260" s="49" t="e">
        <f t="shared" si="90"/>
        <v>#VALUE!</v>
      </c>
      <c r="L260" s="49" t="e">
        <f t="shared" si="90"/>
        <v>#VALUE!</v>
      </c>
      <c r="M260" s="49" t="e">
        <f t="shared" si="90"/>
        <v>#VALUE!</v>
      </c>
      <c r="N260" s="49" t="e">
        <f t="shared" si="90"/>
        <v>#VALUE!</v>
      </c>
      <c r="O260" s="49" t="e">
        <f t="shared" si="90"/>
        <v>#VALUE!</v>
      </c>
      <c r="P260" s="49" t="e">
        <f t="shared" si="90"/>
        <v>#VALUE!</v>
      </c>
      <c r="Q260" s="49" t="e">
        <f t="shared" si="90"/>
        <v>#VALUE!</v>
      </c>
      <c r="R260" s="49" t="e">
        <f t="shared" si="90"/>
        <v>#VALUE!</v>
      </c>
      <c r="S260" s="49" t="e">
        <f t="shared" si="90"/>
        <v>#VALUE!</v>
      </c>
      <c r="T260" s="49" t="e">
        <f t="shared" si="90"/>
        <v>#VALUE!</v>
      </c>
      <c r="U260" s="49" t="e">
        <f t="shared" si="90"/>
        <v>#VALUE!</v>
      </c>
      <c r="V260" s="49" t="e">
        <f t="shared" si="90"/>
        <v>#VALUE!</v>
      </c>
      <c r="W260" s="49" t="e">
        <f t="shared" si="90"/>
        <v>#VALUE!</v>
      </c>
      <c r="X260" s="49" t="e">
        <f t="shared" si="90"/>
        <v>#VALUE!</v>
      </c>
      <c r="Y260" s="49" t="e">
        <f t="shared" si="90"/>
        <v>#VALUE!</v>
      </c>
      <c r="Z260" s="49" t="e">
        <f t="shared" si="90"/>
        <v>#VALUE!</v>
      </c>
      <c r="AA260" s="49" t="e">
        <f t="shared" si="90"/>
        <v>#VALUE!</v>
      </c>
      <c r="AB260" s="49" t="e">
        <f t="shared" si="90"/>
        <v>#VALUE!</v>
      </c>
      <c r="AC260" s="49" t="e">
        <f t="shared" si="90"/>
        <v>#VALUE!</v>
      </c>
      <c r="AD260" s="49" t="e">
        <f t="shared" si="90"/>
        <v>#VALUE!</v>
      </c>
      <c r="AE260" s="49" t="e">
        <f t="shared" si="90"/>
        <v>#VALUE!</v>
      </c>
      <c r="AF260" s="49" t="e">
        <f t="shared" si="90"/>
        <v>#VALUE!</v>
      </c>
      <c r="AG260" s="49" t="e">
        <f t="shared" si="90"/>
        <v>#VALUE!</v>
      </c>
      <c r="AH260" s="50" t="s">
        <v>22</v>
      </c>
      <c r="AI260" s="48">
        <f>_xlfn.AGGREGATE(9,6,C260:AG260)</f>
        <v>0</v>
      </c>
      <c r="AJ260" s="30"/>
    </row>
    <row r="262" spans="2:36" hidden="1" x14ac:dyDescent="0.15">
      <c r="C262" s="2" t="e">
        <f>YEAR(C265)</f>
        <v>#VALUE!</v>
      </c>
      <c r="D262" s="2" t="e">
        <f>MONTH(C265)</f>
        <v>#VALUE!</v>
      </c>
    </row>
    <row r="263" spans="2:36" x14ac:dyDescent="0.15">
      <c r="B263" s="6" t="s">
        <v>14</v>
      </c>
      <c r="C263" s="117" t="e">
        <f>C265</f>
        <v>#VALUE!</v>
      </c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2"/>
    </row>
    <row r="264" spans="2:36" hidden="1" x14ac:dyDescent="0.15">
      <c r="B264" s="36"/>
      <c r="C264" s="22" t="e">
        <f>DATE($C262,$D262,1)</f>
        <v>#VALUE!</v>
      </c>
      <c r="D264" s="22" t="e">
        <f t="shared" ref="D264:AG264" si="91">C264+1</f>
        <v>#VALUE!</v>
      </c>
      <c r="E264" s="22" t="e">
        <f t="shared" si="91"/>
        <v>#VALUE!</v>
      </c>
      <c r="F264" s="22" t="e">
        <f t="shared" si="91"/>
        <v>#VALUE!</v>
      </c>
      <c r="G264" s="22" t="e">
        <f t="shared" si="91"/>
        <v>#VALUE!</v>
      </c>
      <c r="H264" s="22" t="e">
        <f t="shared" si="91"/>
        <v>#VALUE!</v>
      </c>
      <c r="I264" s="22" t="e">
        <f t="shared" si="91"/>
        <v>#VALUE!</v>
      </c>
      <c r="J264" s="22" t="e">
        <f t="shared" si="91"/>
        <v>#VALUE!</v>
      </c>
      <c r="K264" s="22" t="e">
        <f t="shared" si="91"/>
        <v>#VALUE!</v>
      </c>
      <c r="L264" s="22" t="e">
        <f t="shared" si="91"/>
        <v>#VALUE!</v>
      </c>
      <c r="M264" s="22" t="e">
        <f t="shared" si="91"/>
        <v>#VALUE!</v>
      </c>
      <c r="N264" s="22" t="e">
        <f t="shared" si="91"/>
        <v>#VALUE!</v>
      </c>
      <c r="O264" s="22" t="e">
        <f t="shared" si="91"/>
        <v>#VALUE!</v>
      </c>
      <c r="P264" s="22" t="e">
        <f t="shared" si="91"/>
        <v>#VALUE!</v>
      </c>
      <c r="Q264" s="22" t="e">
        <f t="shared" si="91"/>
        <v>#VALUE!</v>
      </c>
      <c r="R264" s="22" t="e">
        <f t="shared" si="91"/>
        <v>#VALUE!</v>
      </c>
      <c r="S264" s="22" t="e">
        <f t="shared" si="91"/>
        <v>#VALUE!</v>
      </c>
      <c r="T264" s="22" t="e">
        <f t="shared" si="91"/>
        <v>#VALUE!</v>
      </c>
      <c r="U264" s="22" t="e">
        <f t="shared" si="91"/>
        <v>#VALUE!</v>
      </c>
      <c r="V264" s="22" t="e">
        <f t="shared" si="91"/>
        <v>#VALUE!</v>
      </c>
      <c r="W264" s="22" t="e">
        <f t="shared" si="91"/>
        <v>#VALUE!</v>
      </c>
      <c r="X264" s="22" t="e">
        <f t="shared" si="91"/>
        <v>#VALUE!</v>
      </c>
      <c r="Y264" s="22" t="e">
        <f t="shared" si="91"/>
        <v>#VALUE!</v>
      </c>
      <c r="Z264" s="22" t="e">
        <f t="shared" si="91"/>
        <v>#VALUE!</v>
      </c>
      <c r="AA264" s="22" t="e">
        <f t="shared" si="91"/>
        <v>#VALUE!</v>
      </c>
      <c r="AB264" s="22" t="e">
        <f t="shared" si="91"/>
        <v>#VALUE!</v>
      </c>
      <c r="AC264" s="22" t="e">
        <f t="shared" si="91"/>
        <v>#VALUE!</v>
      </c>
      <c r="AD264" s="22" t="e">
        <f t="shared" si="91"/>
        <v>#VALUE!</v>
      </c>
      <c r="AE264" s="22" t="e">
        <f t="shared" si="91"/>
        <v>#VALUE!</v>
      </c>
      <c r="AF264" s="22" t="e">
        <f t="shared" si="91"/>
        <v>#VALUE!</v>
      </c>
      <c r="AG264" s="22" t="e">
        <f t="shared" si="91"/>
        <v>#VALUE!</v>
      </c>
      <c r="AH264" s="37"/>
      <c r="AI264" s="38"/>
    </row>
    <row r="265" spans="2:36" x14ac:dyDescent="0.15">
      <c r="B265" s="20" t="s">
        <v>15</v>
      </c>
      <c r="C265" s="39" t="e">
        <f>IF(EDATE(C250,1)&gt;$G$5,"",EDATE(C250,1))</f>
        <v>#VALUE!</v>
      </c>
      <c r="D265" s="22" t="e">
        <f t="shared" ref="D265:AG265" si="92">IF(D264&gt;$G$5,"",IF(C265=EOMONTH(DATE($C262,$D262,1),0),"",IF(C265="","",C265+1)))</f>
        <v>#VALUE!</v>
      </c>
      <c r="E265" s="22" t="e">
        <f t="shared" si="92"/>
        <v>#VALUE!</v>
      </c>
      <c r="F265" s="22" t="e">
        <f t="shared" si="92"/>
        <v>#VALUE!</v>
      </c>
      <c r="G265" s="22" t="e">
        <f t="shared" si="92"/>
        <v>#VALUE!</v>
      </c>
      <c r="H265" s="22" t="e">
        <f t="shared" si="92"/>
        <v>#VALUE!</v>
      </c>
      <c r="I265" s="22" t="e">
        <f t="shared" si="92"/>
        <v>#VALUE!</v>
      </c>
      <c r="J265" s="22" t="e">
        <f t="shared" si="92"/>
        <v>#VALUE!</v>
      </c>
      <c r="K265" s="22" t="e">
        <f t="shared" si="92"/>
        <v>#VALUE!</v>
      </c>
      <c r="L265" s="22" t="e">
        <f t="shared" si="92"/>
        <v>#VALUE!</v>
      </c>
      <c r="M265" s="22" t="e">
        <f t="shared" si="92"/>
        <v>#VALUE!</v>
      </c>
      <c r="N265" s="22" t="e">
        <f t="shared" si="92"/>
        <v>#VALUE!</v>
      </c>
      <c r="O265" s="22" t="e">
        <f t="shared" si="92"/>
        <v>#VALUE!</v>
      </c>
      <c r="P265" s="22" t="e">
        <f t="shared" si="92"/>
        <v>#VALUE!</v>
      </c>
      <c r="Q265" s="22" t="e">
        <f t="shared" si="92"/>
        <v>#VALUE!</v>
      </c>
      <c r="R265" s="22" t="e">
        <f t="shared" si="92"/>
        <v>#VALUE!</v>
      </c>
      <c r="S265" s="22" t="e">
        <f t="shared" si="92"/>
        <v>#VALUE!</v>
      </c>
      <c r="T265" s="22" t="e">
        <f t="shared" si="92"/>
        <v>#VALUE!</v>
      </c>
      <c r="U265" s="22" t="e">
        <f t="shared" si="92"/>
        <v>#VALUE!</v>
      </c>
      <c r="V265" s="22" t="e">
        <f t="shared" si="92"/>
        <v>#VALUE!</v>
      </c>
      <c r="W265" s="22" t="e">
        <f t="shared" si="92"/>
        <v>#VALUE!</v>
      </c>
      <c r="X265" s="22" t="e">
        <f t="shared" si="92"/>
        <v>#VALUE!</v>
      </c>
      <c r="Y265" s="22" t="e">
        <f t="shared" si="92"/>
        <v>#VALUE!</v>
      </c>
      <c r="Z265" s="22" t="e">
        <f t="shared" si="92"/>
        <v>#VALUE!</v>
      </c>
      <c r="AA265" s="22" t="e">
        <f t="shared" si="92"/>
        <v>#VALUE!</v>
      </c>
      <c r="AB265" s="22" t="e">
        <f t="shared" si="92"/>
        <v>#VALUE!</v>
      </c>
      <c r="AC265" s="22" t="e">
        <f t="shared" si="92"/>
        <v>#VALUE!</v>
      </c>
      <c r="AD265" s="22" t="e">
        <f t="shared" si="92"/>
        <v>#VALUE!</v>
      </c>
      <c r="AE265" s="22" t="e">
        <f t="shared" si="92"/>
        <v>#VALUE!</v>
      </c>
      <c r="AF265" s="22" t="e">
        <f t="shared" si="92"/>
        <v>#VALUE!</v>
      </c>
      <c r="AG265" s="22" t="e">
        <f t="shared" si="92"/>
        <v>#VALUE!</v>
      </c>
      <c r="AH265" s="23" t="s">
        <v>16</v>
      </c>
      <c r="AI265" s="24">
        <f>+COUNTIFS(C266:AG266,"土",C267:AG267,"")+COUNTIFS(C266:AG266,"日",C267:AG267,"")</f>
        <v>0</v>
      </c>
    </row>
    <row r="266" spans="2:36" s="26" customFormat="1" x14ac:dyDescent="0.15">
      <c r="B266" s="40" t="s">
        <v>5</v>
      </c>
      <c r="C266" s="51" t="str">
        <f>IFERROR(TEXT(WEEKDAY(+C265),"aaa"),"")</f>
        <v/>
      </c>
      <c r="D266" s="51" t="str">
        <f t="shared" ref="D266:AG266" si="93">IFERROR(TEXT(WEEKDAY(+D265),"aaa"),"")</f>
        <v/>
      </c>
      <c r="E266" s="51" t="str">
        <f t="shared" si="93"/>
        <v/>
      </c>
      <c r="F266" s="51" t="str">
        <f t="shared" si="93"/>
        <v/>
      </c>
      <c r="G266" s="51" t="str">
        <f t="shared" si="93"/>
        <v/>
      </c>
      <c r="H266" s="51" t="str">
        <f t="shared" si="93"/>
        <v/>
      </c>
      <c r="I266" s="51" t="str">
        <f t="shared" si="93"/>
        <v/>
      </c>
      <c r="J266" s="51" t="str">
        <f t="shared" si="93"/>
        <v/>
      </c>
      <c r="K266" s="51" t="str">
        <f t="shared" si="93"/>
        <v/>
      </c>
      <c r="L266" s="51" t="str">
        <f t="shared" si="93"/>
        <v/>
      </c>
      <c r="M266" s="51" t="str">
        <f t="shared" si="93"/>
        <v/>
      </c>
      <c r="N266" s="51" t="str">
        <f t="shared" si="93"/>
        <v/>
      </c>
      <c r="O266" s="51" t="str">
        <f t="shared" si="93"/>
        <v/>
      </c>
      <c r="P266" s="51" t="str">
        <f t="shared" si="93"/>
        <v/>
      </c>
      <c r="Q266" s="51" t="str">
        <f t="shared" si="93"/>
        <v/>
      </c>
      <c r="R266" s="51" t="str">
        <f t="shared" si="93"/>
        <v/>
      </c>
      <c r="S266" s="51" t="str">
        <f t="shared" si="93"/>
        <v/>
      </c>
      <c r="T266" s="51" t="str">
        <f t="shared" si="93"/>
        <v/>
      </c>
      <c r="U266" s="51" t="str">
        <f t="shared" si="93"/>
        <v/>
      </c>
      <c r="V266" s="51" t="str">
        <f t="shared" si="93"/>
        <v/>
      </c>
      <c r="W266" s="51" t="str">
        <f t="shared" si="93"/>
        <v/>
      </c>
      <c r="X266" s="51" t="str">
        <f t="shared" si="93"/>
        <v/>
      </c>
      <c r="Y266" s="51" t="str">
        <f t="shared" si="93"/>
        <v/>
      </c>
      <c r="Z266" s="51" t="str">
        <f t="shared" si="93"/>
        <v/>
      </c>
      <c r="AA266" s="51" t="str">
        <f t="shared" si="93"/>
        <v/>
      </c>
      <c r="AB266" s="51" t="str">
        <f t="shared" si="93"/>
        <v/>
      </c>
      <c r="AC266" s="51" t="str">
        <f t="shared" si="93"/>
        <v/>
      </c>
      <c r="AD266" s="51" t="str">
        <f t="shared" si="93"/>
        <v/>
      </c>
      <c r="AE266" s="51" t="str">
        <f t="shared" si="93"/>
        <v/>
      </c>
      <c r="AF266" s="51" t="str">
        <f t="shared" si="93"/>
        <v/>
      </c>
      <c r="AG266" s="51" t="str">
        <f t="shared" si="93"/>
        <v/>
      </c>
      <c r="AH266" s="23" t="s">
        <v>20</v>
      </c>
      <c r="AI266" s="24">
        <f>+COUNTIF(C267:AG267,"夏休")+COUNTIF(C267:AG267,"冬休")+COUNTIF(C267:AG267,"中止")+COUNTIF(C267:AG267,"工場")+COUNTIF(C267:AG267,"他")</f>
        <v>0</v>
      </c>
    </row>
    <row r="267" spans="2:36" s="26" customFormat="1" ht="13.5" customHeight="1" x14ac:dyDescent="0.15">
      <c r="B267" s="83" t="s">
        <v>19</v>
      </c>
      <c r="C267" s="85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105"/>
      <c r="AH267" s="27" t="s">
        <v>2</v>
      </c>
      <c r="AI267" s="28">
        <f>COUNT(C265:AG265)-AI266</f>
        <v>0</v>
      </c>
    </row>
    <row r="268" spans="2:36" s="26" customFormat="1" ht="13.5" customHeight="1" x14ac:dyDescent="0.15">
      <c r="B268" s="84"/>
      <c r="C268" s="85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105"/>
      <c r="AH268" s="27" t="s">
        <v>6</v>
      </c>
      <c r="AI268" s="29">
        <f>+COUNTIF(C269:AG270,"休")</f>
        <v>0</v>
      </c>
      <c r="AJ268" s="30" t="e">
        <f>IF(AI269&gt;0.285,"",IF(AI268&lt;AI265,"←計画日数が足りません",""))</f>
        <v>#DIV/0!</v>
      </c>
    </row>
    <row r="269" spans="2:36" s="26" customFormat="1" ht="13.5" customHeight="1" x14ac:dyDescent="0.15">
      <c r="B269" s="106" t="s">
        <v>0</v>
      </c>
      <c r="C269" s="107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10"/>
      <c r="AH269" s="27" t="s">
        <v>8</v>
      </c>
      <c r="AI269" s="31" t="e">
        <f>+AI268/AI267</f>
        <v>#DIV/0!</v>
      </c>
    </row>
    <row r="270" spans="2:36" s="26" customFormat="1" x14ac:dyDescent="0.15">
      <c r="B270" s="106"/>
      <c r="C270" s="107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10"/>
      <c r="AH270" s="27" t="s">
        <v>9</v>
      </c>
      <c r="AI270" s="29">
        <f>+COUNTA(C271:AG272)</f>
        <v>0</v>
      </c>
    </row>
    <row r="271" spans="2:36" s="26" customFormat="1" x14ac:dyDescent="0.15">
      <c r="B271" s="111" t="s">
        <v>7</v>
      </c>
      <c r="C271" s="113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15"/>
      <c r="AH271" s="32" t="s">
        <v>4</v>
      </c>
      <c r="AI271" s="33" t="e">
        <f>+AI270/AI267</f>
        <v>#DIV/0!</v>
      </c>
    </row>
    <row r="272" spans="2:36" s="26" customFormat="1" x14ac:dyDescent="0.15">
      <c r="B272" s="112"/>
      <c r="C272" s="114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16"/>
      <c r="AH272" s="34" t="s">
        <v>13</v>
      </c>
      <c r="AI272" s="35" t="str">
        <f>IF(7&gt;AI267,"対象外",IF(AI270&gt;=AI265,"OK","NG"))</f>
        <v>対象外</v>
      </c>
      <c r="AJ272" s="30" t="str">
        <f>IF(AI272="対象外","←７日間に満たない期間は達成判定の対象外",IF(AI272="NG","←月単位未達成","←月単位達成"))</f>
        <v>←７日間に満たない期間は達成判定の対象外</v>
      </c>
    </row>
    <row r="273" spans="2:36" hidden="1" x14ac:dyDescent="0.15">
      <c r="B273" s="15"/>
      <c r="C273" s="46" t="e">
        <f t="shared" ref="C273:AG273" si="94">IF(AND(DAY(C265)&gt;=22,DAY(C265)&lt;=28,C266="土"),1,0)</f>
        <v>#VALUE!</v>
      </c>
      <c r="D273" s="46" t="e">
        <f t="shared" si="94"/>
        <v>#VALUE!</v>
      </c>
      <c r="E273" s="46" t="e">
        <f t="shared" si="94"/>
        <v>#VALUE!</v>
      </c>
      <c r="F273" s="46" t="e">
        <f t="shared" si="94"/>
        <v>#VALUE!</v>
      </c>
      <c r="G273" s="46" t="e">
        <f t="shared" si="94"/>
        <v>#VALUE!</v>
      </c>
      <c r="H273" s="46" t="e">
        <f t="shared" si="94"/>
        <v>#VALUE!</v>
      </c>
      <c r="I273" s="46" t="e">
        <f t="shared" si="94"/>
        <v>#VALUE!</v>
      </c>
      <c r="J273" s="46" t="e">
        <f t="shared" si="94"/>
        <v>#VALUE!</v>
      </c>
      <c r="K273" s="46" t="e">
        <f t="shared" si="94"/>
        <v>#VALUE!</v>
      </c>
      <c r="L273" s="46" t="e">
        <f t="shared" si="94"/>
        <v>#VALUE!</v>
      </c>
      <c r="M273" s="46" t="e">
        <f t="shared" si="94"/>
        <v>#VALUE!</v>
      </c>
      <c r="N273" s="46" t="e">
        <f t="shared" si="94"/>
        <v>#VALUE!</v>
      </c>
      <c r="O273" s="46" t="e">
        <f t="shared" si="94"/>
        <v>#VALUE!</v>
      </c>
      <c r="P273" s="46" t="e">
        <f t="shared" si="94"/>
        <v>#VALUE!</v>
      </c>
      <c r="Q273" s="46" t="e">
        <f t="shared" si="94"/>
        <v>#VALUE!</v>
      </c>
      <c r="R273" s="46" t="e">
        <f t="shared" si="94"/>
        <v>#VALUE!</v>
      </c>
      <c r="S273" s="46" t="e">
        <f t="shared" si="94"/>
        <v>#VALUE!</v>
      </c>
      <c r="T273" s="46" t="e">
        <f t="shared" si="94"/>
        <v>#VALUE!</v>
      </c>
      <c r="U273" s="46" t="e">
        <f t="shared" si="94"/>
        <v>#VALUE!</v>
      </c>
      <c r="V273" s="46" t="e">
        <f t="shared" si="94"/>
        <v>#VALUE!</v>
      </c>
      <c r="W273" s="46" t="e">
        <f t="shared" si="94"/>
        <v>#VALUE!</v>
      </c>
      <c r="X273" s="46" t="e">
        <f t="shared" si="94"/>
        <v>#VALUE!</v>
      </c>
      <c r="Y273" s="46" t="e">
        <f t="shared" si="94"/>
        <v>#VALUE!</v>
      </c>
      <c r="Z273" s="46" t="e">
        <f t="shared" si="94"/>
        <v>#VALUE!</v>
      </c>
      <c r="AA273" s="46" t="e">
        <f t="shared" si="94"/>
        <v>#VALUE!</v>
      </c>
      <c r="AB273" s="46" t="e">
        <f t="shared" si="94"/>
        <v>#VALUE!</v>
      </c>
      <c r="AC273" s="46" t="e">
        <f t="shared" si="94"/>
        <v>#VALUE!</v>
      </c>
      <c r="AD273" s="46" t="e">
        <f t="shared" si="94"/>
        <v>#VALUE!</v>
      </c>
      <c r="AE273" s="46" t="e">
        <f t="shared" si="94"/>
        <v>#VALUE!</v>
      </c>
      <c r="AF273" s="46" t="e">
        <f t="shared" si="94"/>
        <v>#VALUE!</v>
      </c>
      <c r="AG273" s="46" t="e">
        <f t="shared" si="94"/>
        <v>#VALUE!</v>
      </c>
      <c r="AH273" s="47" t="s">
        <v>21</v>
      </c>
      <c r="AI273" s="48">
        <f>_xlfn.AGGREGATE(9,6,C273:AG273)</f>
        <v>0</v>
      </c>
      <c r="AJ273" s="30"/>
    </row>
    <row r="274" spans="2:36" hidden="1" x14ac:dyDescent="0.15">
      <c r="B274" s="15"/>
      <c r="C274" s="49" t="e">
        <f t="shared" ref="C274:AG274" si="95">IF(AND(DAY(C265)&gt;=22,DAY(C265)&lt;=28,C266="土",OR(C271="休",C271="雨")),1,0)</f>
        <v>#VALUE!</v>
      </c>
      <c r="D274" s="49" t="e">
        <f t="shared" si="95"/>
        <v>#VALUE!</v>
      </c>
      <c r="E274" s="49" t="e">
        <f t="shared" si="95"/>
        <v>#VALUE!</v>
      </c>
      <c r="F274" s="49" t="e">
        <f t="shared" si="95"/>
        <v>#VALUE!</v>
      </c>
      <c r="G274" s="49" t="e">
        <f t="shared" si="95"/>
        <v>#VALUE!</v>
      </c>
      <c r="H274" s="49" t="e">
        <f t="shared" si="95"/>
        <v>#VALUE!</v>
      </c>
      <c r="I274" s="49" t="e">
        <f t="shared" si="95"/>
        <v>#VALUE!</v>
      </c>
      <c r="J274" s="49" t="e">
        <f t="shared" si="95"/>
        <v>#VALUE!</v>
      </c>
      <c r="K274" s="49" t="e">
        <f t="shared" si="95"/>
        <v>#VALUE!</v>
      </c>
      <c r="L274" s="49" t="e">
        <f t="shared" si="95"/>
        <v>#VALUE!</v>
      </c>
      <c r="M274" s="49" t="e">
        <f t="shared" si="95"/>
        <v>#VALUE!</v>
      </c>
      <c r="N274" s="49" t="e">
        <f t="shared" si="95"/>
        <v>#VALUE!</v>
      </c>
      <c r="O274" s="49" t="e">
        <f t="shared" si="95"/>
        <v>#VALUE!</v>
      </c>
      <c r="P274" s="49" t="e">
        <f t="shared" si="95"/>
        <v>#VALUE!</v>
      </c>
      <c r="Q274" s="49" t="e">
        <f t="shared" si="95"/>
        <v>#VALUE!</v>
      </c>
      <c r="R274" s="49" t="e">
        <f t="shared" si="95"/>
        <v>#VALUE!</v>
      </c>
      <c r="S274" s="49" t="e">
        <f t="shared" si="95"/>
        <v>#VALUE!</v>
      </c>
      <c r="T274" s="49" t="e">
        <f t="shared" si="95"/>
        <v>#VALUE!</v>
      </c>
      <c r="U274" s="49" t="e">
        <f t="shared" si="95"/>
        <v>#VALUE!</v>
      </c>
      <c r="V274" s="49" t="e">
        <f t="shared" si="95"/>
        <v>#VALUE!</v>
      </c>
      <c r="W274" s="49" t="e">
        <f t="shared" si="95"/>
        <v>#VALUE!</v>
      </c>
      <c r="X274" s="49" t="e">
        <f t="shared" si="95"/>
        <v>#VALUE!</v>
      </c>
      <c r="Y274" s="49" t="e">
        <f t="shared" si="95"/>
        <v>#VALUE!</v>
      </c>
      <c r="Z274" s="49" t="e">
        <f t="shared" si="95"/>
        <v>#VALUE!</v>
      </c>
      <c r="AA274" s="49" t="e">
        <f t="shared" si="95"/>
        <v>#VALUE!</v>
      </c>
      <c r="AB274" s="49" t="e">
        <f t="shared" si="95"/>
        <v>#VALUE!</v>
      </c>
      <c r="AC274" s="49" t="e">
        <f t="shared" si="95"/>
        <v>#VALUE!</v>
      </c>
      <c r="AD274" s="49" t="e">
        <f t="shared" si="95"/>
        <v>#VALUE!</v>
      </c>
      <c r="AE274" s="49" t="e">
        <f t="shared" si="95"/>
        <v>#VALUE!</v>
      </c>
      <c r="AF274" s="49" t="e">
        <f t="shared" si="95"/>
        <v>#VALUE!</v>
      </c>
      <c r="AG274" s="49" t="e">
        <f t="shared" si="95"/>
        <v>#VALUE!</v>
      </c>
      <c r="AH274" s="50" t="s">
        <v>22</v>
      </c>
      <c r="AI274" s="48">
        <f>_xlfn.AGGREGATE(9,6,C274:AG274)</f>
        <v>0</v>
      </c>
      <c r="AJ274" s="30"/>
    </row>
    <row r="276" spans="2:36" hidden="1" x14ac:dyDescent="0.15">
      <c r="C276" s="2" t="e">
        <f>YEAR(C279)</f>
        <v>#VALUE!</v>
      </c>
      <c r="D276" s="2" t="e">
        <f>MONTH(C279)</f>
        <v>#VALUE!</v>
      </c>
    </row>
    <row r="277" spans="2:36" x14ac:dyDescent="0.15">
      <c r="B277" s="6" t="s">
        <v>14</v>
      </c>
      <c r="C277" s="117" t="e">
        <f>C279</f>
        <v>#VALUE!</v>
      </c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2"/>
    </row>
    <row r="278" spans="2:36" hidden="1" x14ac:dyDescent="0.15">
      <c r="B278" s="36"/>
      <c r="C278" s="22" t="e">
        <f>DATE($C276,$D276,1)</f>
        <v>#VALUE!</v>
      </c>
      <c r="D278" s="22" t="e">
        <f t="shared" ref="D278:AG278" si="96">C278+1</f>
        <v>#VALUE!</v>
      </c>
      <c r="E278" s="22" t="e">
        <f t="shared" si="96"/>
        <v>#VALUE!</v>
      </c>
      <c r="F278" s="22" t="e">
        <f t="shared" si="96"/>
        <v>#VALUE!</v>
      </c>
      <c r="G278" s="22" t="e">
        <f t="shared" si="96"/>
        <v>#VALUE!</v>
      </c>
      <c r="H278" s="22" t="e">
        <f t="shared" si="96"/>
        <v>#VALUE!</v>
      </c>
      <c r="I278" s="22" t="e">
        <f t="shared" si="96"/>
        <v>#VALUE!</v>
      </c>
      <c r="J278" s="22" t="e">
        <f t="shared" si="96"/>
        <v>#VALUE!</v>
      </c>
      <c r="K278" s="22" t="e">
        <f t="shared" si="96"/>
        <v>#VALUE!</v>
      </c>
      <c r="L278" s="22" t="e">
        <f t="shared" si="96"/>
        <v>#VALUE!</v>
      </c>
      <c r="M278" s="22" t="e">
        <f t="shared" si="96"/>
        <v>#VALUE!</v>
      </c>
      <c r="N278" s="22" t="e">
        <f t="shared" si="96"/>
        <v>#VALUE!</v>
      </c>
      <c r="O278" s="22" t="e">
        <f t="shared" si="96"/>
        <v>#VALUE!</v>
      </c>
      <c r="P278" s="22" t="e">
        <f t="shared" si="96"/>
        <v>#VALUE!</v>
      </c>
      <c r="Q278" s="22" t="e">
        <f t="shared" si="96"/>
        <v>#VALUE!</v>
      </c>
      <c r="R278" s="22" t="e">
        <f t="shared" si="96"/>
        <v>#VALUE!</v>
      </c>
      <c r="S278" s="22" t="e">
        <f t="shared" si="96"/>
        <v>#VALUE!</v>
      </c>
      <c r="T278" s="22" t="e">
        <f t="shared" si="96"/>
        <v>#VALUE!</v>
      </c>
      <c r="U278" s="22" t="e">
        <f t="shared" si="96"/>
        <v>#VALUE!</v>
      </c>
      <c r="V278" s="22" t="e">
        <f t="shared" si="96"/>
        <v>#VALUE!</v>
      </c>
      <c r="W278" s="22" t="e">
        <f t="shared" si="96"/>
        <v>#VALUE!</v>
      </c>
      <c r="X278" s="22" t="e">
        <f t="shared" si="96"/>
        <v>#VALUE!</v>
      </c>
      <c r="Y278" s="22" t="e">
        <f t="shared" si="96"/>
        <v>#VALUE!</v>
      </c>
      <c r="Z278" s="22" t="e">
        <f t="shared" si="96"/>
        <v>#VALUE!</v>
      </c>
      <c r="AA278" s="22" t="e">
        <f t="shared" si="96"/>
        <v>#VALUE!</v>
      </c>
      <c r="AB278" s="22" t="e">
        <f t="shared" si="96"/>
        <v>#VALUE!</v>
      </c>
      <c r="AC278" s="22" t="e">
        <f t="shared" si="96"/>
        <v>#VALUE!</v>
      </c>
      <c r="AD278" s="22" t="e">
        <f t="shared" si="96"/>
        <v>#VALUE!</v>
      </c>
      <c r="AE278" s="22" t="e">
        <f t="shared" si="96"/>
        <v>#VALUE!</v>
      </c>
      <c r="AF278" s="22" t="e">
        <f t="shared" si="96"/>
        <v>#VALUE!</v>
      </c>
      <c r="AG278" s="22" t="e">
        <f t="shared" si="96"/>
        <v>#VALUE!</v>
      </c>
      <c r="AH278" s="37"/>
      <c r="AI278" s="38"/>
    </row>
    <row r="279" spans="2:36" x14ac:dyDescent="0.15">
      <c r="B279" s="20" t="s">
        <v>15</v>
      </c>
      <c r="C279" s="39" t="e">
        <f>IF(EDATE(C264,1)&gt;$G$5,"",EDATE(C264,1))</f>
        <v>#VALUE!</v>
      </c>
      <c r="D279" s="22" t="e">
        <f t="shared" ref="D279:AG279" si="97">IF(D278&gt;$G$5,"",IF(C279=EOMONTH(DATE($C276,$D276,1),0),"",IF(C279="","",C279+1)))</f>
        <v>#VALUE!</v>
      </c>
      <c r="E279" s="22" t="e">
        <f t="shared" si="97"/>
        <v>#VALUE!</v>
      </c>
      <c r="F279" s="22" t="e">
        <f t="shared" si="97"/>
        <v>#VALUE!</v>
      </c>
      <c r="G279" s="22" t="e">
        <f t="shared" si="97"/>
        <v>#VALUE!</v>
      </c>
      <c r="H279" s="22" t="e">
        <f t="shared" si="97"/>
        <v>#VALUE!</v>
      </c>
      <c r="I279" s="22" t="e">
        <f t="shared" si="97"/>
        <v>#VALUE!</v>
      </c>
      <c r="J279" s="22" t="e">
        <f t="shared" si="97"/>
        <v>#VALUE!</v>
      </c>
      <c r="K279" s="22" t="e">
        <f t="shared" si="97"/>
        <v>#VALUE!</v>
      </c>
      <c r="L279" s="22" t="e">
        <f t="shared" si="97"/>
        <v>#VALUE!</v>
      </c>
      <c r="M279" s="22" t="e">
        <f t="shared" si="97"/>
        <v>#VALUE!</v>
      </c>
      <c r="N279" s="22" t="e">
        <f t="shared" si="97"/>
        <v>#VALUE!</v>
      </c>
      <c r="O279" s="22" t="e">
        <f t="shared" si="97"/>
        <v>#VALUE!</v>
      </c>
      <c r="P279" s="22" t="e">
        <f t="shared" si="97"/>
        <v>#VALUE!</v>
      </c>
      <c r="Q279" s="22" t="e">
        <f t="shared" si="97"/>
        <v>#VALUE!</v>
      </c>
      <c r="R279" s="22" t="e">
        <f t="shared" si="97"/>
        <v>#VALUE!</v>
      </c>
      <c r="S279" s="22" t="e">
        <f t="shared" si="97"/>
        <v>#VALUE!</v>
      </c>
      <c r="T279" s="22" t="e">
        <f t="shared" si="97"/>
        <v>#VALUE!</v>
      </c>
      <c r="U279" s="22" t="e">
        <f t="shared" si="97"/>
        <v>#VALUE!</v>
      </c>
      <c r="V279" s="22" t="e">
        <f t="shared" si="97"/>
        <v>#VALUE!</v>
      </c>
      <c r="W279" s="22" t="e">
        <f t="shared" si="97"/>
        <v>#VALUE!</v>
      </c>
      <c r="X279" s="22" t="e">
        <f t="shared" si="97"/>
        <v>#VALUE!</v>
      </c>
      <c r="Y279" s="22" t="e">
        <f t="shared" si="97"/>
        <v>#VALUE!</v>
      </c>
      <c r="Z279" s="22" t="e">
        <f t="shared" si="97"/>
        <v>#VALUE!</v>
      </c>
      <c r="AA279" s="22" t="e">
        <f t="shared" si="97"/>
        <v>#VALUE!</v>
      </c>
      <c r="AB279" s="22" t="e">
        <f t="shared" si="97"/>
        <v>#VALUE!</v>
      </c>
      <c r="AC279" s="22" t="e">
        <f t="shared" si="97"/>
        <v>#VALUE!</v>
      </c>
      <c r="AD279" s="22" t="e">
        <f t="shared" si="97"/>
        <v>#VALUE!</v>
      </c>
      <c r="AE279" s="22" t="e">
        <f t="shared" si="97"/>
        <v>#VALUE!</v>
      </c>
      <c r="AF279" s="22" t="e">
        <f t="shared" si="97"/>
        <v>#VALUE!</v>
      </c>
      <c r="AG279" s="22" t="e">
        <f t="shared" si="97"/>
        <v>#VALUE!</v>
      </c>
      <c r="AH279" s="23" t="s">
        <v>16</v>
      </c>
      <c r="AI279" s="24">
        <f>+COUNTIFS(C280:AG280,"土",C281:AG281,"")+COUNTIFS(C280:AG280,"日",C281:AG281,"")</f>
        <v>0</v>
      </c>
    </row>
    <row r="280" spans="2:36" s="26" customFormat="1" x14ac:dyDescent="0.15">
      <c r="B280" s="40" t="s">
        <v>5</v>
      </c>
      <c r="C280" s="51" t="str">
        <f>IFERROR(TEXT(WEEKDAY(+C279),"aaa"),"")</f>
        <v/>
      </c>
      <c r="D280" s="51" t="str">
        <f t="shared" ref="D280:AG280" si="98">IFERROR(TEXT(WEEKDAY(+D279),"aaa"),"")</f>
        <v/>
      </c>
      <c r="E280" s="51" t="str">
        <f t="shared" si="98"/>
        <v/>
      </c>
      <c r="F280" s="51" t="str">
        <f t="shared" si="98"/>
        <v/>
      </c>
      <c r="G280" s="51" t="str">
        <f t="shared" si="98"/>
        <v/>
      </c>
      <c r="H280" s="51" t="str">
        <f t="shared" si="98"/>
        <v/>
      </c>
      <c r="I280" s="51" t="str">
        <f t="shared" si="98"/>
        <v/>
      </c>
      <c r="J280" s="51" t="str">
        <f t="shared" si="98"/>
        <v/>
      </c>
      <c r="K280" s="51" t="str">
        <f t="shared" si="98"/>
        <v/>
      </c>
      <c r="L280" s="51" t="str">
        <f t="shared" si="98"/>
        <v/>
      </c>
      <c r="M280" s="51" t="str">
        <f t="shared" si="98"/>
        <v/>
      </c>
      <c r="N280" s="51" t="str">
        <f t="shared" si="98"/>
        <v/>
      </c>
      <c r="O280" s="51" t="str">
        <f t="shared" si="98"/>
        <v/>
      </c>
      <c r="P280" s="51" t="str">
        <f t="shared" si="98"/>
        <v/>
      </c>
      <c r="Q280" s="51" t="str">
        <f t="shared" si="98"/>
        <v/>
      </c>
      <c r="R280" s="51" t="str">
        <f t="shared" si="98"/>
        <v/>
      </c>
      <c r="S280" s="51" t="str">
        <f t="shared" si="98"/>
        <v/>
      </c>
      <c r="T280" s="51" t="str">
        <f t="shared" si="98"/>
        <v/>
      </c>
      <c r="U280" s="51" t="str">
        <f t="shared" si="98"/>
        <v/>
      </c>
      <c r="V280" s="51" t="str">
        <f t="shared" si="98"/>
        <v/>
      </c>
      <c r="W280" s="51" t="str">
        <f t="shared" si="98"/>
        <v/>
      </c>
      <c r="X280" s="51" t="str">
        <f t="shared" si="98"/>
        <v/>
      </c>
      <c r="Y280" s="51" t="str">
        <f t="shared" si="98"/>
        <v/>
      </c>
      <c r="Z280" s="51" t="str">
        <f t="shared" si="98"/>
        <v/>
      </c>
      <c r="AA280" s="51" t="str">
        <f t="shared" si="98"/>
        <v/>
      </c>
      <c r="AB280" s="51" t="str">
        <f t="shared" si="98"/>
        <v/>
      </c>
      <c r="AC280" s="51" t="str">
        <f t="shared" si="98"/>
        <v/>
      </c>
      <c r="AD280" s="51" t="str">
        <f t="shared" si="98"/>
        <v/>
      </c>
      <c r="AE280" s="51" t="str">
        <f t="shared" si="98"/>
        <v/>
      </c>
      <c r="AF280" s="51" t="str">
        <f t="shared" si="98"/>
        <v/>
      </c>
      <c r="AG280" s="51" t="str">
        <f t="shared" si="98"/>
        <v/>
      </c>
      <c r="AH280" s="23" t="s">
        <v>20</v>
      </c>
      <c r="AI280" s="24">
        <f>+COUNTIF(C281:AG281,"夏休")+COUNTIF(C281:AG281,"冬休")+COUNTIF(C281:AG281,"中止")+COUNTIF(C281:AG281,"工場")+COUNTIF(C281:AG281,"他")</f>
        <v>0</v>
      </c>
    </row>
    <row r="281" spans="2:36" s="26" customFormat="1" ht="13.5" customHeight="1" x14ac:dyDescent="0.15">
      <c r="B281" s="83" t="s">
        <v>19</v>
      </c>
      <c r="C281" s="85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105"/>
      <c r="AH281" s="27" t="s">
        <v>2</v>
      </c>
      <c r="AI281" s="28">
        <f>COUNT(C279:AG279)-AI280</f>
        <v>0</v>
      </c>
    </row>
    <row r="282" spans="2:36" s="26" customFormat="1" ht="13.5" customHeight="1" x14ac:dyDescent="0.15">
      <c r="B282" s="84"/>
      <c r="C282" s="85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105"/>
      <c r="AH282" s="27" t="s">
        <v>6</v>
      </c>
      <c r="AI282" s="29">
        <f>+COUNTIF(C283:AG284,"休")</f>
        <v>0</v>
      </c>
      <c r="AJ282" s="30" t="e">
        <f>IF(AI283&gt;0.285,"",IF(AI282&lt;AI279,"←計画日数が足りません",""))</f>
        <v>#DIV/0!</v>
      </c>
    </row>
    <row r="283" spans="2:36" s="26" customFormat="1" ht="13.5" customHeight="1" x14ac:dyDescent="0.15">
      <c r="B283" s="106" t="s">
        <v>0</v>
      </c>
      <c r="C283" s="107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10"/>
      <c r="AH283" s="27" t="s">
        <v>8</v>
      </c>
      <c r="AI283" s="31" t="e">
        <f>+AI282/AI281</f>
        <v>#DIV/0!</v>
      </c>
    </row>
    <row r="284" spans="2:36" s="26" customFormat="1" x14ac:dyDescent="0.15">
      <c r="B284" s="106"/>
      <c r="C284" s="107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10"/>
      <c r="AH284" s="27" t="s">
        <v>9</v>
      </c>
      <c r="AI284" s="29">
        <f>+COUNTA(C285:AG286)</f>
        <v>0</v>
      </c>
    </row>
    <row r="285" spans="2:36" s="26" customFormat="1" x14ac:dyDescent="0.15">
      <c r="B285" s="111" t="s">
        <v>7</v>
      </c>
      <c r="C285" s="113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15"/>
      <c r="AH285" s="32" t="s">
        <v>4</v>
      </c>
      <c r="AI285" s="33" t="e">
        <f>+AI284/AI281</f>
        <v>#DIV/0!</v>
      </c>
    </row>
    <row r="286" spans="2:36" s="26" customFormat="1" x14ac:dyDescent="0.15">
      <c r="B286" s="112"/>
      <c r="C286" s="114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16"/>
      <c r="AH286" s="34" t="s">
        <v>13</v>
      </c>
      <c r="AI286" s="35" t="str">
        <f>IF(7&gt;AI281,"対象外",IF(AI284&gt;=AI279,"OK","NG"))</f>
        <v>対象外</v>
      </c>
      <c r="AJ286" s="30" t="str">
        <f>IF(AI286="対象外","←７日間に満たない期間は達成判定の対象外",IF(AI286="NG","←月単位未達成","←月単位達成"))</f>
        <v>←７日間に満たない期間は達成判定の対象外</v>
      </c>
    </row>
    <row r="287" spans="2:36" hidden="1" x14ac:dyDescent="0.15">
      <c r="B287" s="15"/>
      <c r="C287" s="46" t="e">
        <f t="shared" ref="C287:AG287" si="99">IF(AND(DAY(C279)&gt;=22,DAY(C279)&lt;=28,C280="土"),1,0)</f>
        <v>#VALUE!</v>
      </c>
      <c r="D287" s="46" t="e">
        <f t="shared" si="99"/>
        <v>#VALUE!</v>
      </c>
      <c r="E287" s="46" t="e">
        <f t="shared" si="99"/>
        <v>#VALUE!</v>
      </c>
      <c r="F287" s="46" t="e">
        <f t="shared" si="99"/>
        <v>#VALUE!</v>
      </c>
      <c r="G287" s="46" t="e">
        <f t="shared" si="99"/>
        <v>#VALUE!</v>
      </c>
      <c r="H287" s="46" t="e">
        <f t="shared" si="99"/>
        <v>#VALUE!</v>
      </c>
      <c r="I287" s="46" t="e">
        <f t="shared" si="99"/>
        <v>#VALUE!</v>
      </c>
      <c r="J287" s="46" t="e">
        <f t="shared" si="99"/>
        <v>#VALUE!</v>
      </c>
      <c r="K287" s="46" t="e">
        <f t="shared" si="99"/>
        <v>#VALUE!</v>
      </c>
      <c r="L287" s="46" t="e">
        <f t="shared" si="99"/>
        <v>#VALUE!</v>
      </c>
      <c r="M287" s="46" t="e">
        <f t="shared" si="99"/>
        <v>#VALUE!</v>
      </c>
      <c r="N287" s="46" t="e">
        <f t="shared" si="99"/>
        <v>#VALUE!</v>
      </c>
      <c r="O287" s="46" t="e">
        <f t="shared" si="99"/>
        <v>#VALUE!</v>
      </c>
      <c r="P287" s="46" t="e">
        <f t="shared" si="99"/>
        <v>#VALUE!</v>
      </c>
      <c r="Q287" s="46" t="e">
        <f t="shared" si="99"/>
        <v>#VALUE!</v>
      </c>
      <c r="R287" s="46" t="e">
        <f t="shared" si="99"/>
        <v>#VALUE!</v>
      </c>
      <c r="S287" s="46" t="e">
        <f t="shared" si="99"/>
        <v>#VALUE!</v>
      </c>
      <c r="T287" s="46" t="e">
        <f t="shared" si="99"/>
        <v>#VALUE!</v>
      </c>
      <c r="U287" s="46" t="e">
        <f t="shared" si="99"/>
        <v>#VALUE!</v>
      </c>
      <c r="V287" s="46" t="e">
        <f t="shared" si="99"/>
        <v>#VALUE!</v>
      </c>
      <c r="W287" s="46" t="e">
        <f t="shared" si="99"/>
        <v>#VALUE!</v>
      </c>
      <c r="X287" s="46" t="e">
        <f t="shared" si="99"/>
        <v>#VALUE!</v>
      </c>
      <c r="Y287" s="46" t="e">
        <f t="shared" si="99"/>
        <v>#VALUE!</v>
      </c>
      <c r="Z287" s="46" t="e">
        <f t="shared" si="99"/>
        <v>#VALUE!</v>
      </c>
      <c r="AA287" s="46" t="e">
        <f t="shared" si="99"/>
        <v>#VALUE!</v>
      </c>
      <c r="AB287" s="46" t="e">
        <f t="shared" si="99"/>
        <v>#VALUE!</v>
      </c>
      <c r="AC287" s="46" t="e">
        <f t="shared" si="99"/>
        <v>#VALUE!</v>
      </c>
      <c r="AD287" s="46" t="e">
        <f t="shared" si="99"/>
        <v>#VALUE!</v>
      </c>
      <c r="AE287" s="46" t="e">
        <f t="shared" si="99"/>
        <v>#VALUE!</v>
      </c>
      <c r="AF287" s="46" t="e">
        <f t="shared" si="99"/>
        <v>#VALUE!</v>
      </c>
      <c r="AG287" s="46" t="e">
        <f t="shared" si="99"/>
        <v>#VALUE!</v>
      </c>
      <c r="AH287" s="47" t="s">
        <v>21</v>
      </c>
      <c r="AI287" s="48">
        <f>_xlfn.AGGREGATE(9,6,C287:AG287)</f>
        <v>0</v>
      </c>
      <c r="AJ287" s="30"/>
    </row>
    <row r="288" spans="2:36" hidden="1" x14ac:dyDescent="0.15">
      <c r="B288" s="15"/>
      <c r="C288" s="49" t="e">
        <f t="shared" ref="C288:AG288" si="100">IF(AND(DAY(C279)&gt;=22,DAY(C279)&lt;=28,C280="土",OR(C285="休",C285="雨")),1,0)</f>
        <v>#VALUE!</v>
      </c>
      <c r="D288" s="49" t="e">
        <f t="shared" si="100"/>
        <v>#VALUE!</v>
      </c>
      <c r="E288" s="49" t="e">
        <f t="shared" si="100"/>
        <v>#VALUE!</v>
      </c>
      <c r="F288" s="49" t="e">
        <f t="shared" si="100"/>
        <v>#VALUE!</v>
      </c>
      <c r="G288" s="49" t="e">
        <f t="shared" si="100"/>
        <v>#VALUE!</v>
      </c>
      <c r="H288" s="49" t="e">
        <f t="shared" si="100"/>
        <v>#VALUE!</v>
      </c>
      <c r="I288" s="49" t="e">
        <f t="shared" si="100"/>
        <v>#VALUE!</v>
      </c>
      <c r="J288" s="49" t="e">
        <f t="shared" si="100"/>
        <v>#VALUE!</v>
      </c>
      <c r="K288" s="49" t="e">
        <f t="shared" si="100"/>
        <v>#VALUE!</v>
      </c>
      <c r="L288" s="49" t="e">
        <f t="shared" si="100"/>
        <v>#VALUE!</v>
      </c>
      <c r="M288" s="49" t="e">
        <f t="shared" si="100"/>
        <v>#VALUE!</v>
      </c>
      <c r="N288" s="49" t="e">
        <f t="shared" si="100"/>
        <v>#VALUE!</v>
      </c>
      <c r="O288" s="49" t="e">
        <f t="shared" si="100"/>
        <v>#VALUE!</v>
      </c>
      <c r="P288" s="49" t="e">
        <f t="shared" si="100"/>
        <v>#VALUE!</v>
      </c>
      <c r="Q288" s="49" t="e">
        <f t="shared" si="100"/>
        <v>#VALUE!</v>
      </c>
      <c r="R288" s="49" t="e">
        <f t="shared" si="100"/>
        <v>#VALUE!</v>
      </c>
      <c r="S288" s="49" t="e">
        <f t="shared" si="100"/>
        <v>#VALUE!</v>
      </c>
      <c r="T288" s="49" t="e">
        <f t="shared" si="100"/>
        <v>#VALUE!</v>
      </c>
      <c r="U288" s="49" t="e">
        <f t="shared" si="100"/>
        <v>#VALUE!</v>
      </c>
      <c r="V288" s="49" t="e">
        <f t="shared" si="100"/>
        <v>#VALUE!</v>
      </c>
      <c r="W288" s="49" t="e">
        <f t="shared" si="100"/>
        <v>#VALUE!</v>
      </c>
      <c r="X288" s="49" t="e">
        <f t="shared" si="100"/>
        <v>#VALUE!</v>
      </c>
      <c r="Y288" s="49" t="e">
        <f t="shared" si="100"/>
        <v>#VALUE!</v>
      </c>
      <c r="Z288" s="49" t="e">
        <f t="shared" si="100"/>
        <v>#VALUE!</v>
      </c>
      <c r="AA288" s="49" t="e">
        <f t="shared" si="100"/>
        <v>#VALUE!</v>
      </c>
      <c r="AB288" s="49" t="e">
        <f t="shared" si="100"/>
        <v>#VALUE!</v>
      </c>
      <c r="AC288" s="49" t="e">
        <f t="shared" si="100"/>
        <v>#VALUE!</v>
      </c>
      <c r="AD288" s="49" t="e">
        <f t="shared" si="100"/>
        <v>#VALUE!</v>
      </c>
      <c r="AE288" s="49" t="e">
        <f t="shared" si="100"/>
        <v>#VALUE!</v>
      </c>
      <c r="AF288" s="49" t="e">
        <f t="shared" si="100"/>
        <v>#VALUE!</v>
      </c>
      <c r="AG288" s="49" t="e">
        <f t="shared" si="100"/>
        <v>#VALUE!</v>
      </c>
      <c r="AH288" s="50" t="s">
        <v>22</v>
      </c>
      <c r="AI288" s="48">
        <f>_xlfn.AGGREGATE(9,6,C288:AG288)</f>
        <v>0</v>
      </c>
      <c r="AJ288" s="30"/>
    </row>
    <row r="290" spans="2:36" hidden="1" x14ac:dyDescent="0.15">
      <c r="C290" s="2" t="e">
        <f>YEAR(C293)</f>
        <v>#VALUE!</v>
      </c>
      <c r="D290" s="2" t="e">
        <f>MONTH(C293)</f>
        <v>#VALUE!</v>
      </c>
    </row>
    <row r="291" spans="2:36" x14ac:dyDescent="0.15">
      <c r="B291" s="6" t="s">
        <v>14</v>
      </c>
      <c r="C291" s="117" t="e">
        <f>C293</f>
        <v>#VALUE!</v>
      </c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2"/>
    </row>
    <row r="292" spans="2:36" hidden="1" x14ac:dyDescent="0.15">
      <c r="B292" s="36"/>
      <c r="C292" s="22" t="e">
        <f>DATE($C290,$D290,1)</f>
        <v>#VALUE!</v>
      </c>
      <c r="D292" s="22" t="e">
        <f t="shared" ref="D292:AG292" si="101">C292+1</f>
        <v>#VALUE!</v>
      </c>
      <c r="E292" s="22" t="e">
        <f t="shared" si="101"/>
        <v>#VALUE!</v>
      </c>
      <c r="F292" s="22" t="e">
        <f t="shared" si="101"/>
        <v>#VALUE!</v>
      </c>
      <c r="G292" s="22" t="e">
        <f t="shared" si="101"/>
        <v>#VALUE!</v>
      </c>
      <c r="H292" s="22" t="e">
        <f t="shared" si="101"/>
        <v>#VALUE!</v>
      </c>
      <c r="I292" s="22" t="e">
        <f t="shared" si="101"/>
        <v>#VALUE!</v>
      </c>
      <c r="J292" s="22" t="e">
        <f t="shared" si="101"/>
        <v>#VALUE!</v>
      </c>
      <c r="K292" s="22" t="e">
        <f t="shared" si="101"/>
        <v>#VALUE!</v>
      </c>
      <c r="L292" s="22" t="e">
        <f t="shared" si="101"/>
        <v>#VALUE!</v>
      </c>
      <c r="M292" s="22" t="e">
        <f t="shared" si="101"/>
        <v>#VALUE!</v>
      </c>
      <c r="N292" s="22" t="e">
        <f t="shared" si="101"/>
        <v>#VALUE!</v>
      </c>
      <c r="O292" s="22" t="e">
        <f t="shared" si="101"/>
        <v>#VALUE!</v>
      </c>
      <c r="P292" s="22" t="e">
        <f t="shared" si="101"/>
        <v>#VALUE!</v>
      </c>
      <c r="Q292" s="22" t="e">
        <f t="shared" si="101"/>
        <v>#VALUE!</v>
      </c>
      <c r="R292" s="22" t="e">
        <f t="shared" si="101"/>
        <v>#VALUE!</v>
      </c>
      <c r="S292" s="22" t="e">
        <f t="shared" si="101"/>
        <v>#VALUE!</v>
      </c>
      <c r="T292" s="22" t="e">
        <f t="shared" si="101"/>
        <v>#VALUE!</v>
      </c>
      <c r="U292" s="22" t="e">
        <f t="shared" si="101"/>
        <v>#VALUE!</v>
      </c>
      <c r="V292" s="22" t="e">
        <f t="shared" si="101"/>
        <v>#VALUE!</v>
      </c>
      <c r="W292" s="22" t="e">
        <f t="shared" si="101"/>
        <v>#VALUE!</v>
      </c>
      <c r="X292" s="22" t="e">
        <f t="shared" si="101"/>
        <v>#VALUE!</v>
      </c>
      <c r="Y292" s="22" t="e">
        <f t="shared" si="101"/>
        <v>#VALUE!</v>
      </c>
      <c r="Z292" s="22" t="e">
        <f t="shared" si="101"/>
        <v>#VALUE!</v>
      </c>
      <c r="AA292" s="22" t="e">
        <f t="shared" si="101"/>
        <v>#VALUE!</v>
      </c>
      <c r="AB292" s="22" t="e">
        <f t="shared" si="101"/>
        <v>#VALUE!</v>
      </c>
      <c r="AC292" s="22" t="e">
        <f t="shared" si="101"/>
        <v>#VALUE!</v>
      </c>
      <c r="AD292" s="22" t="e">
        <f t="shared" si="101"/>
        <v>#VALUE!</v>
      </c>
      <c r="AE292" s="22" t="e">
        <f t="shared" si="101"/>
        <v>#VALUE!</v>
      </c>
      <c r="AF292" s="22" t="e">
        <f t="shared" si="101"/>
        <v>#VALUE!</v>
      </c>
      <c r="AG292" s="22" t="e">
        <f t="shared" si="101"/>
        <v>#VALUE!</v>
      </c>
      <c r="AH292" s="37"/>
      <c r="AI292" s="38"/>
    </row>
    <row r="293" spans="2:36" x14ac:dyDescent="0.15">
      <c r="B293" s="20" t="s">
        <v>15</v>
      </c>
      <c r="C293" s="39" t="e">
        <f>IF(EDATE(C278,1)&gt;$G$5,"",EDATE(C278,1))</f>
        <v>#VALUE!</v>
      </c>
      <c r="D293" s="22" t="e">
        <f t="shared" ref="D293:AG293" si="102">IF(D292&gt;$G$5,"",IF(C293=EOMONTH(DATE($C290,$D290,1),0),"",IF(C293="","",C293+1)))</f>
        <v>#VALUE!</v>
      </c>
      <c r="E293" s="22" t="e">
        <f t="shared" si="102"/>
        <v>#VALUE!</v>
      </c>
      <c r="F293" s="22" t="e">
        <f t="shared" si="102"/>
        <v>#VALUE!</v>
      </c>
      <c r="G293" s="22" t="e">
        <f t="shared" si="102"/>
        <v>#VALUE!</v>
      </c>
      <c r="H293" s="22" t="e">
        <f t="shared" si="102"/>
        <v>#VALUE!</v>
      </c>
      <c r="I293" s="22" t="e">
        <f t="shared" si="102"/>
        <v>#VALUE!</v>
      </c>
      <c r="J293" s="22" t="e">
        <f t="shared" si="102"/>
        <v>#VALUE!</v>
      </c>
      <c r="K293" s="22" t="e">
        <f t="shared" si="102"/>
        <v>#VALUE!</v>
      </c>
      <c r="L293" s="22" t="e">
        <f t="shared" si="102"/>
        <v>#VALUE!</v>
      </c>
      <c r="M293" s="22" t="e">
        <f t="shared" si="102"/>
        <v>#VALUE!</v>
      </c>
      <c r="N293" s="22" t="e">
        <f t="shared" si="102"/>
        <v>#VALUE!</v>
      </c>
      <c r="O293" s="22" t="e">
        <f t="shared" si="102"/>
        <v>#VALUE!</v>
      </c>
      <c r="P293" s="22" t="e">
        <f t="shared" si="102"/>
        <v>#VALUE!</v>
      </c>
      <c r="Q293" s="22" t="e">
        <f t="shared" si="102"/>
        <v>#VALUE!</v>
      </c>
      <c r="R293" s="22" t="e">
        <f t="shared" si="102"/>
        <v>#VALUE!</v>
      </c>
      <c r="S293" s="22" t="e">
        <f t="shared" si="102"/>
        <v>#VALUE!</v>
      </c>
      <c r="T293" s="22" t="e">
        <f t="shared" si="102"/>
        <v>#VALUE!</v>
      </c>
      <c r="U293" s="22" t="e">
        <f t="shared" si="102"/>
        <v>#VALUE!</v>
      </c>
      <c r="V293" s="22" t="e">
        <f t="shared" si="102"/>
        <v>#VALUE!</v>
      </c>
      <c r="W293" s="22" t="e">
        <f t="shared" si="102"/>
        <v>#VALUE!</v>
      </c>
      <c r="X293" s="22" t="e">
        <f t="shared" si="102"/>
        <v>#VALUE!</v>
      </c>
      <c r="Y293" s="22" t="e">
        <f t="shared" si="102"/>
        <v>#VALUE!</v>
      </c>
      <c r="Z293" s="22" t="e">
        <f t="shared" si="102"/>
        <v>#VALUE!</v>
      </c>
      <c r="AA293" s="22" t="e">
        <f t="shared" si="102"/>
        <v>#VALUE!</v>
      </c>
      <c r="AB293" s="22" t="e">
        <f t="shared" si="102"/>
        <v>#VALUE!</v>
      </c>
      <c r="AC293" s="22" t="e">
        <f t="shared" si="102"/>
        <v>#VALUE!</v>
      </c>
      <c r="AD293" s="22" t="e">
        <f t="shared" si="102"/>
        <v>#VALUE!</v>
      </c>
      <c r="AE293" s="22" t="e">
        <f t="shared" si="102"/>
        <v>#VALUE!</v>
      </c>
      <c r="AF293" s="22" t="e">
        <f t="shared" si="102"/>
        <v>#VALUE!</v>
      </c>
      <c r="AG293" s="22" t="e">
        <f t="shared" si="102"/>
        <v>#VALUE!</v>
      </c>
      <c r="AH293" s="23" t="s">
        <v>16</v>
      </c>
      <c r="AI293" s="24">
        <f>+COUNTIFS(C294:AG294,"土",C295:AG295,"")+COUNTIFS(C294:AG294,"日",C295:AG295,"")</f>
        <v>0</v>
      </c>
    </row>
    <row r="294" spans="2:36" s="26" customFormat="1" x14ac:dyDescent="0.15">
      <c r="B294" s="40" t="s">
        <v>5</v>
      </c>
      <c r="C294" s="51" t="str">
        <f>IFERROR(TEXT(WEEKDAY(+C293),"aaa"),"")</f>
        <v/>
      </c>
      <c r="D294" s="51" t="str">
        <f t="shared" ref="D294:AG294" si="103">IFERROR(TEXT(WEEKDAY(+D293),"aaa"),"")</f>
        <v/>
      </c>
      <c r="E294" s="51" t="str">
        <f t="shared" si="103"/>
        <v/>
      </c>
      <c r="F294" s="51" t="str">
        <f t="shared" si="103"/>
        <v/>
      </c>
      <c r="G294" s="51" t="str">
        <f t="shared" si="103"/>
        <v/>
      </c>
      <c r="H294" s="51" t="str">
        <f t="shared" si="103"/>
        <v/>
      </c>
      <c r="I294" s="51" t="str">
        <f t="shared" si="103"/>
        <v/>
      </c>
      <c r="J294" s="51" t="str">
        <f t="shared" si="103"/>
        <v/>
      </c>
      <c r="K294" s="51" t="str">
        <f t="shared" si="103"/>
        <v/>
      </c>
      <c r="L294" s="51" t="str">
        <f t="shared" si="103"/>
        <v/>
      </c>
      <c r="M294" s="51" t="str">
        <f t="shared" si="103"/>
        <v/>
      </c>
      <c r="N294" s="51" t="str">
        <f t="shared" si="103"/>
        <v/>
      </c>
      <c r="O294" s="51" t="str">
        <f t="shared" si="103"/>
        <v/>
      </c>
      <c r="P294" s="51" t="str">
        <f t="shared" si="103"/>
        <v/>
      </c>
      <c r="Q294" s="51" t="str">
        <f t="shared" si="103"/>
        <v/>
      </c>
      <c r="R294" s="51" t="str">
        <f t="shared" si="103"/>
        <v/>
      </c>
      <c r="S294" s="51" t="str">
        <f t="shared" si="103"/>
        <v/>
      </c>
      <c r="T294" s="51" t="str">
        <f t="shared" si="103"/>
        <v/>
      </c>
      <c r="U294" s="51" t="str">
        <f t="shared" si="103"/>
        <v/>
      </c>
      <c r="V294" s="51" t="str">
        <f t="shared" si="103"/>
        <v/>
      </c>
      <c r="W294" s="51" t="str">
        <f t="shared" si="103"/>
        <v/>
      </c>
      <c r="X294" s="51" t="str">
        <f t="shared" si="103"/>
        <v/>
      </c>
      <c r="Y294" s="51" t="str">
        <f t="shared" si="103"/>
        <v/>
      </c>
      <c r="Z294" s="51" t="str">
        <f t="shared" si="103"/>
        <v/>
      </c>
      <c r="AA294" s="51" t="str">
        <f t="shared" si="103"/>
        <v/>
      </c>
      <c r="AB294" s="51" t="str">
        <f t="shared" si="103"/>
        <v/>
      </c>
      <c r="AC294" s="51" t="str">
        <f t="shared" si="103"/>
        <v/>
      </c>
      <c r="AD294" s="51" t="str">
        <f t="shared" si="103"/>
        <v/>
      </c>
      <c r="AE294" s="51" t="str">
        <f t="shared" si="103"/>
        <v/>
      </c>
      <c r="AF294" s="51" t="str">
        <f t="shared" si="103"/>
        <v/>
      </c>
      <c r="AG294" s="51" t="str">
        <f t="shared" si="103"/>
        <v/>
      </c>
      <c r="AH294" s="23" t="s">
        <v>20</v>
      </c>
      <c r="AI294" s="24">
        <f>+COUNTIF(C295:AG295,"夏休")+COUNTIF(C295:AG295,"冬休")+COUNTIF(C295:AG295,"中止")+COUNTIF(C295:AG295,"工場")+COUNTIF(C295:AG295,"他")</f>
        <v>0</v>
      </c>
    </row>
    <row r="295" spans="2:36" s="26" customFormat="1" ht="13.5" customHeight="1" x14ac:dyDescent="0.15">
      <c r="B295" s="83" t="s">
        <v>19</v>
      </c>
      <c r="C295" s="85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105"/>
      <c r="AH295" s="27" t="s">
        <v>2</v>
      </c>
      <c r="AI295" s="28">
        <f>COUNT(C293:AG293)-AI294</f>
        <v>0</v>
      </c>
    </row>
    <row r="296" spans="2:36" s="26" customFormat="1" ht="13.5" customHeight="1" x14ac:dyDescent="0.15">
      <c r="B296" s="84"/>
      <c r="C296" s="85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105"/>
      <c r="AH296" s="27" t="s">
        <v>6</v>
      </c>
      <c r="AI296" s="29">
        <f>+COUNTIF(C297:AG298,"休")</f>
        <v>0</v>
      </c>
      <c r="AJ296" s="30" t="e">
        <f>IF(AI297&gt;0.285,"",IF(AI296&lt;AI293,"←計画日数が足りません",""))</f>
        <v>#DIV/0!</v>
      </c>
    </row>
    <row r="297" spans="2:36" s="26" customFormat="1" ht="13.5" customHeight="1" x14ac:dyDescent="0.15">
      <c r="B297" s="106" t="s">
        <v>0</v>
      </c>
      <c r="C297" s="107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10"/>
      <c r="AH297" s="27" t="s">
        <v>8</v>
      </c>
      <c r="AI297" s="31" t="e">
        <f>+AI296/AI295</f>
        <v>#DIV/0!</v>
      </c>
    </row>
    <row r="298" spans="2:36" s="26" customFormat="1" x14ac:dyDescent="0.15">
      <c r="B298" s="106"/>
      <c r="C298" s="107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110"/>
      <c r="AH298" s="27" t="s">
        <v>9</v>
      </c>
      <c r="AI298" s="29">
        <f>+COUNTA(C299:AG300)</f>
        <v>0</v>
      </c>
    </row>
    <row r="299" spans="2:36" s="26" customFormat="1" x14ac:dyDescent="0.15">
      <c r="B299" s="111" t="s">
        <v>7</v>
      </c>
      <c r="C299" s="113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15"/>
      <c r="AH299" s="32" t="s">
        <v>4</v>
      </c>
      <c r="AI299" s="33" t="e">
        <f>+AI298/AI295</f>
        <v>#DIV/0!</v>
      </c>
    </row>
    <row r="300" spans="2:36" s="26" customFormat="1" x14ac:dyDescent="0.15">
      <c r="B300" s="112"/>
      <c r="C300" s="114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16"/>
      <c r="AH300" s="34" t="s">
        <v>13</v>
      </c>
      <c r="AI300" s="35" t="str">
        <f>IF(7&gt;AI295,"対象外",IF(AI298&gt;=AI293,"OK","NG"))</f>
        <v>対象外</v>
      </c>
      <c r="AJ300" s="30" t="str">
        <f>IF(AI300="対象外","←７日間に満たない期間は達成判定の対象外",IF(AI300="NG","←月単位未達成","←月単位達成"))</f>
        <v>←７日間に満たない期間は達成判定の対象外</v>
      </c>
    </row>
    <row r="301" spans="2:36" hidden="1" x14ac:dyDescent="0.15">
      <c r="B301" s="15"/>
      <c r="C301" s="46" t="e">
        <f t="shared" ref="C301:AG301" si="104">IF(AND(DAY(C293)&gt;=22,DAY(C293)&lt;=28,C294="土"),1,0)</f>
        <v>#VALUE!</v>
      </c>
      <c r="D301" s="46" t="e">
        <f t="shared" si="104"/>
        <v>#VALUE!</v>
      </c>
      <c r="E301" s="46" t="e">
        <f t="shared" si="104"/>
        <v>#VALUE!</v>
      </c>
      <c r="F301" s="46" t="e">
        <f t="shared" si="104"/>
        <v>#VALUE!</v>
      </c>
      <c r="G301" s="46" t="e">
        <f t="shared" si="104"/>
        <v>#VALUE!</v>
      </c>
      <c r="H301" s="46" t="e">
        <f t="shared" si="104"/>
        <v>#VALUE!</v>
      </c>
      <c r="I301" s="46" t="e">
        <f t="shared" si="104"/>
        <v>#VALUE!</v>
      </c>
      <c r="J301" s="46" t="e">
        <f t="shared" si="104"/>
        <v>#VALUE!</v>
      </c>
      <c r="K301" s="46" t="e">
        <f t="shared" si="104"/>
        <v>#VALUE!</v>
      </c>
      <c r="L301" s="46" t="e">
        <f t="shared" si="104"/>
        <v>#VALUE!</v>
      </c>
      <c r="M301" s="46" t="e">
        <f t="shared" si="104"/>
        <v>#VALUE!</v>
      </c>
      <c r="N301" s="46" t="e">
        <f t="shared" si="104"/>
        <v>#VALUE!</v>
      </c>
      <c r="O301" s="46" t="e">
        <f t="shared" si="104"/>
        <v>#VALUE!</v>
      </c>
      <c r="P301" s="46" t="e">
        <f t="shared" si="104"/>
        <v>#VALUE!</v>
      </c>
      <c r="Q301" s="46" t="e">
        <f t="shared" si="104"/>
        <v>#VALUE!</v>
      </c>
      <c r="R301" s="46" t="e">
        <f t="shared" si="104"/>
        <v>#VALUE!</v>
      </c>
      <c r="S301" s="46" t="e">
        <f t="shared" si="104"/>
        <v>#VALUE!</v>
      </c>
      <c r="T301" s="46" t="e">
        <f t="shared" si="104"/>
        <v>#VALUE!</v>
      </c>
      <c r="U301" s="46" t="e">
        <f t="shared" si="104"/>
        <v>#VALUE!</v>
      </c>
      <c r="V301" s="46" t="e">
        <f t="shared" si="104"/>
        <v>#VALUE!</v>
      </c>
      <c r="W301" s="46" t="e">
        <f t="shared" si="104"/>
        <v>#VALUE!</v>
      </c>
      <c r="X301" s="46" t="e">
        <f t="shared" si="104"/>
        <v>#VALUE!</v>
      </c>
      <c r="Y301" s="46" t="e">
        <f t="shared" si="104"/>
        <v>#VALUE!</v>
      </c>
      <c r="Z301" s="46" t="e">
        <f t="shared" si="104"/>
        <v>#VALUE!</v>
      </c>
      <c r="AA301" s="46" t="e">
        <f t="shared" si="104"/>
        <v>#VALUE!</v>
      </c>
      <c r="AB301" s="46" t="e">
        <f t="shared" si="104"/>
        <v>#VALUE!</v>
      </c>
      <c r="AC301" s="46" t="e">
        <f t="shared" si="104"/>
        <v>#VALUE!</v>
      </c>
      <c r="AD301" s="46" t="e">
        <f t="shared" si="104"/>
        <v>#VALUE!</v>
      </c>
      <c r="AE301" s="46" t="e">
        <f t="shared" si="104"/>
        <v>#VALUE!</v>
      </c>
      <c r="AF301" s="46" t="e">
        <f t="shared" si="104"/>
        <v>#VALUE!</v>
      </c>
      <c r="AG301" s="46" t="e">
        <f t="shared" si="104"/>
        <v>#VALUE!</v>
      </c>
      <c r="AH301" s="47" t="s">
        <v>21</v>
      </c>
      <c r="AI301" s="48">
        <f>_xlfn.AGGREGATE(9,6,C301:AG301)</f>
        <v>0</v>
      </c>
      <c r="AJ301" s="30"/>
    </row>
    <row r="302" spans="2:36" hidden="1" x14ac:dyDescent="0.15">
      <c r="B302" s="15"/>
      <c r="C302" s="49" t="e">
        <f t="shared" ref="C302:AG302" si="105">IF(AND(DAY(C293)&gt;=22,DAY(C293)&lt;=28,C294="土",OR(C299="休",C299="雨")),1,0)</f>
        <v>#VALUE!</v>
      </c>
      <c r="D302" s="49" t="e">
        <f t="shared" si="105"/>
        <v>#VALUE!</v>
      </c>
      <c r="E302" s="49" t="e">
        <f t="shared" si="105"/>
        <v>#VALUE!</v>
      </c>
      <c r="F302" s="49" t="e">
        <f t="shared" si="105"/>
        <v>#VALUE!</v>
      </c>
      <c r="G302" s="49" t="e">
        <f t="shared" si="105"/>
        <v>#VALUE!</v>
      </c>
      <c r="H302" s="49" t="e">
        <f t="shared" si="105"/>
        <v>#VALUE!</v>
      </c>
      <c r="I302" s="49" t="e">
        <f t="shared" si="105"/>
        <v>#VALUE!</v>
      </c>
      <c r="J302" s="49" t="e">
        <f t="shared" si="105"/>
        <v>#VALUE!</v>
      </c>
      <c r="K302" s="49" t="e">
        <f t="shared" si="105"/>
        <v>#VALUE!</v>
      </c>
      <c r="L302" s="49" t="e">
        <f t="shared" si="105"/>
        <v>#VALUE!</v>
      </c>
      <c r="M302" s="49" t="e">
        <f t="shared" si="105"/>
        <v>#VALUE!</v>
      </c>
      <c r="N302" s="49" t="e">
        <f t="shared" si="105"/>
        <v>#VALUE!</v>
      </c>
      <c r="O302" s="49" t="e">
        <f t="shared" si="105"/>
        <v>#VALUE!</v>
      </c>
      <c r="P302" s="49" t="e">
        <f t="shared" si="105"/>
        <v>#VALUE!</v>
      </c>
      <c r="Q302" s="49" t="e">
        <f t="shared" si="105"/>
        <v>#VALUE!</v>
      </c>
      <c r="R302" s="49" t="e">
        <f t="shared" si="105"/>
        <v>#VALUE!</v>
      </c>
      <c r="S302" s="49" t="e">
        <f t="shared" si="105"/>
        <v>#VALUE!</v>
      </c>
      <c r="T302" s="49" t="e">
        <f t="shared" si="105"/>
        <v>#VALUE!</v>
      </c>
      <c r="U302" s="49" t="e">
        <f t="shared" si="105"/>
        <v>#VALUE!</v>
      </c>
      <c r="V302" s="49" t="e">
        <f t="shared" si="105"/>
        <v>#VALUE!</v>
      </c>
      <c r="W302" s="49" t="e">
        <f t="shared" si="105"/>
        <v>#VALUE!</v>
      </c>
      <c r="X302" s="49" t="e">
        <f t="shared" si="105"/>
        <v>#VALUE!</v>
      </c>
      <c r="Y302" s="49" t="e">
        <f t="shared" si="105"/>
        <v>#VALUE!</v>
      </c>
      <c r="Z302" s="49" t="e">
        <f t="shared" si="105"/>
        <v>#VALUE!</v>
      </c>
      <c r="AA302" s="49" t="e">
        <f t="shared" si="105"/>
        <v>#VALUE!</v>
      </c>
      <c r="AB302" s="49" t="e">
        <f t="shared" si="105"/>
        <v>#VALUE!</v>
      </c>
      <c r="AC302" s="49" t="e">
        <f t="shared" si="105"/>
        <v>#VALUE!</v>
      </c>
      <c r="AD302" s="49" t="e">
        <f t="shared" si="105"/>
        <v>#VALUE!</v>
      </c>
      <c r="AE302" s="49" t="e">
        <f t="shared" si="105"/>
        <v>#VALUE!</v>
      </c>
      <c r="AF302" s="49" t="e">
        <f t="shared" si="105"/>
        <v>#VALUE!</v>
      </c>
      <c r="AG302" s="49" t="e">
        <f t="shared" si="105"/>
        <v>#VALUE!</v>
      </c>
      <c r="AH302" s="50" t="s">
        <v>22</v>
      </c>
      <c r="AI302" s="48">
        <f>_xlfn.AGGREGATE(9,6,C302:AG302)</f>
        <v>0</v>
      </c>
      <c r="AJ302" s="30"/>
    </row>
  </sheetData>
  <mergeCells count="2063">
    <mergeCell ref="AG299:AG300"/>
    <mergeCell ref="AA299:AA300"/>
    <mergeCell ref="AB299:AB300"/>
    <mergeCell ref="AC299:AC300"/>
    <mergeCell ref="AD299:AD300"/>
    <mergeCell ref="AE299:AE300"/>
    <mergeCell ref="AF299:AF300"/>
    <mergeCell ref="U299:U300"/>
    <mergeCell ref="V299:V300"/>
    <mergeCell ref="W299:W300"/>
    <mergeCell ref="X299:X300"/>
    <mergeCell ref="Y299:Y300"/>
    <mergeCell ref="Z299:Z300"/>
    <mergeCell ref="O299:O300"/>
    <mergeCell ref="P299:P300"/>
    <mergeCell ref="Q299:Q300"/>
    <mergeCell ref="R299:R300"/>
    <mergeCell ref="S299:S300"/>
    <mergeCell ref="T299:T300"/>
    <mergeCell ref="I299:I300"/>
    <mergeCell ref="J299:J300"/>
    <mergeCell ref="K299:K300"/>
    <mergeCell ref="L299:L300"/>
    <mergeCell ref="M299:M300"/>
    <mergeCell ref="N299:N300"/>
    <mergeCell ref="AE297:AE298"/>
    <mergeCell ref="AF297:AF298"/>
    <mergeCell ref="AG297:AG298"/>
    <mergeCell ref="B299:B300"/>
    <mergeCell ref="C299:C300"/>
    <mergeCell ref="D299:D300"/>
    <mergeCell ref="E299:E300"/>
    <mergeCell ref="F299:F300"/>
    <mergeCell ref="G299:G300"/>
    <mergeCell ref="H299:H300"/>
    <mergeCell ref="Y297:Y298"/>
    <mergeCell ref="Z297:Z298"/>
    <mergeCell ref="AA297:AA298"/>
    <mergeCell ref="AB297:AB298"/>
    <mergeCell ref="AC297:AC298"/>
    <mergeCell ref="AD297:AD298"/>
    <mergeCell ref="S297:S298"/>
    <mergeCell ref="T297:T298"/>
    <mergeCell ref="U297:U298"/>
    <mergeCell ref="V297:V298"/>
    <mergeCell ref="W297:W298"/>
    <mergeCell ref="X297:X298"/>
    <mergeCell ref="M297:M298"/>
    <mergeCell ref="N297:N298"/>
    <mergeCell ref="O297:O298"/>
    <mergeCell ref="P297:P298"/>
    <mergeCell ref="Q297:Q298"/>
    <mergeCell ref="R297:R298"/>
    <mergeCell ref="G297:G298"/>
    <mergeCell ref="H297:H298"/>
    <mergeCell ref="I297:I298"/>
    <mergeCell ref="J297:J298"/>
    <mergeCell ref="K297:K298"/>
    <mergeCell ref="L297:L298"/>
    <mergeCell ref="AC295:AC296"/>
    <mergeCell ref="AD295:AD296"/>
    <mergeCell ref="AE295:AE296"/>
    <mergeCell ref="AF295:AF296"/>
    <mergeCell ref="AG295:AG296"/>
    <mergeCell ref="B297:B298"/>
    <mergeCell ref="C297:C298"/>
    <mergeCell ref="D297:D298"/>
    <mergeCell ref="E297:E298"/>
    <mergeCell ref="F297:F298"/>
    <mergeCell ref="W295:W296"/>
    <mergeCell ref="X295:X296"/>
    <mergeCell ref="Y295:Y296"/>
    <mergeCell ref="Z295:Z296"/>
    <mergeCell ref="AA295:AA296"/>
    <mergeCell ref="AB295:AB296"/>
    <mergeCell ref="Q295:Q296"/>
    <mergeCell ref="R295:R296"/>
    <mergeCell ref="S295:S296"/>
    <mergeCell ref="T295:T296"/>
    <mergeCell ref="U295:U296"/>
    <mergeCell ref="V295:V296"/>
    <mergeCell ref="K295:K296"/>
    <mergeCell ref="L295:L296"/>
    <mergeCell ref="M295:M296"/>
    <mergeCell ref="N295:N296"/>
    <mergeCell ref="O295:O296"/>
    <mergeCell ref="P295:P296"/>
    <mergeCell ref="C291:AI291"/>
    <mergeCell ref="B295:B296"/>
    <mergeCell ref="C295:C296"/>
    <mergeCell ref="D295:D296"/>
    <mergeCell ref="E295:E296"/>
    <mergeCell ref="F295:F296"/>
    <mergeCell ref="G295:G296"/>
    <mergeCell ref="H295:H296"/>
    <mergeCell ref="I295:I296"/>
    <mergeCell ref="J295:J296"/>
    <mergeCell ref="AB285:AB286"/>
    <mergeCell ref="AC285:AC286"/>
    <mergeCell ref="AD285:AD286"/>
    <mergeCell ref="AE285:AE286"/>
    <mergeCell ref="AF285:AF286"/>
    <mergeCell ref="AG285:AG286"/>
    <mergeCell ref="V285:V286"/>
    <mergeCell ref="W285:W286"/>
    <mergeCell ref="X285:X286"/>
    <mergeCell ref="Y285:Y286"/>
    <mergeCell ref="Z285:Z286"/>
    <mergeCell ref="AA285:AA286"/>
    <mergeCell ref="P285:P286"/>
    <mergeCell ref="Q285:Q286"/>
    <mergeCell ref="R285:R286"/>
    <mergeCell ref="S285:S286"/>
    <mergeCell ref="T285:T286"/>
    <mergeCell ref="U285:U286"/>
    <mergeCell ref="J285:J286"/>
    <mergeCell ref="K285:K286"/>
    <mergeCell ref="L285:L286"/>
    <mergeCell ref="M285:M286"/>
    <mergeCell ref="N285:N286"/>
    <mergeCell ref="O285:O286"/>
    <mergeCell ref="AF283:AF284"/>
    <mergeCell ref="AG283:AG284"/>
    <mergeCell ref="B285:B286"/>
    <mergeCell ref="C285:C286"/>
    <mergeCell ref="D285:D286"/>
    <mergeCell ref="E285:E286"/>
    <mergeCell ref="F285:F286"/>
    <mergeCell ref="G285:G286"/>
    <mergeCell ref="H285:H286"/>
    <mergeCell ref="I285:I286"/>
    <mergeCell ref="Z283:Z284"/>
    <mergeCell ref="AA283:AA284"/>
    <mergeCell ref="AB283:AB284"/>
    <mergeCell ref="AC283:AC284"/>
    <mergeCell ref="AD283:AD284"/>
    <mergeCell ref="AE283:AE284"/>
    <mergeCell ref="T283:T284"/>
    <mergeCell ref="U283:U284"/>
    <mergeCell ref="V283:V284"/>
    <mergeCell ref="W283:W284"/>
    <mergeCell ref="X283:X284"/>
    <mergeCell ref="Y283:Y284"/>
    <mergeCell ref="N283:N284"/>
    <mergeCell ref="O283:O284"/>
    <mergeCell ref="P283:P284"/>
    <mergeCell ref="Q283:Q284"/>
    <mergeCell ref="R283:R284"/>
    <mergeCell ref="S283:S284"/>
    <mergeCell ref="H283:H284"/>
    <mergeCell ref="I283:I284"/>
    <mergeCell ref="J283:J284"/>
    <mergeCell ref="K283:K284"/>
    <mergeCell ref="L283:L284"/>
    <mergeCell ref="M283:M284"/>
    <mergeCell ref="B283:B284"/>
    <mergeCell ref="C283:C284"/>
    <mergeCell ref="D283:D284"/>
    <mergeCell ref="E283:E284"/>
    <mergeCell ref="F283:F284"/>
    <mergeCell ref="G283:G284"/>
    <mergeCell ref="AB281:AB282"/>
    <mergeCell ref="AC281:AC282"/>
    <mergeCell ref="AD281:AD282"/>
    <mergeCell ref="AE281:AE282"/>
    <mergeCell ref="AF281:AF282"/>
    <mergeCell ref="AG281:AG282"/>
    <mergeCell ref="V281:V282"/>
    <mergeCell ref="W281:W282"/>
    <mergeCell ref="X281:X282"/>
    <mergeCell ref="Y281:Y282"/>
    <mergeCell ref="Z281:Z282"/>
    <mergeCell ref="AA281:AA282"/>
    <mergeCell ref="P281:P282"/>
    <mergeCell ref="Q281:Q282"/>
    <mergeCell ref="R281:R282"/>
    <mergeCell ref="S281:S282"/>
    <mergeCell ref="T281:T282"/>
    <mergeCell ref="U281:U282"/>
    <mergeCell ref="J281:J282"/>
    <mergeCell ref="K281:K282"/>
    <mergeCell ref="L281:L282"/>
    <mergeCell ref="M281:M282"/>
    <mergeCell ref="N281:N282"/>
    <mergeCell ref="O281:O282"/>
    <mergeCell ref="AG271:AG272"/>
    <mergeCell ref="C277:AI277"/>
    <mergeCell ref="B281:B282"/>
    <mergeCell ref="C281:C282"/>
    <mergeCell ref="D281:D282"/>
    <mergeCell ref="E281:E282"/>
    <mergeCell ref="F281:F282"/>
    <mergeCell ref="G281:G282"/>
    <mergeCell ref="H281:H282"/>
    <mergeCell ref="I281:I282"/>
    <mergeCell ref="AA271:AA272"/>
    <mergeCell ref="AB271:AB272"/>
    <mergeCell ref="AC271:AC272"/>
    <mergeCell ref="AD271:AD272"/>
    <mergeCell ref="AE271:AE272"/>
    <mergeCell ref="AF271:AF272"/>
    <mergeCell ref="U271:U272"/>
    <mergeCell ref="V271:V272"/>
    <mergeCell ref="W271:W272"/>
    <mergeCell ref="X271:X272"/>
    <mergeCell ref="Y271:Y272"/>
    <mergeCell ref="Z271:Z272"/>
    <mergeCell ref="O271:O272"/>
    <mergeCell ref="P271:P272"/>
    <mergeCell ref="Q271:Q272"/>
    <mergeCell ref="R271:R272"/>
    <mergeCell ref="S271:S272"/>
    <mergeCell ref="T271:T272"/>
    <mergeCell ref="I271:I272"/>
    <mergeCell ref="J271:J272"/>
    <mergeCell ref="K271:K272"/>
    <mergeCell ref="L271:L272"/>
    <mergeCell ref="M271:M272"/>
    <mergeCell ref="N271:N272"/>
    <mergeCell ref="AE269:AE270"/>
    <mergeCell ref="AF269:AF270"/>
    <mergeCell ref="AG269:AG270"/>
    <mergeCell ref="B271:B272"/>
    <mergeCell ref="C271:C272"/>
    <mergeCell ref="D271:D272"/>
    <mergeCell ref="E271:E272"/>
    <mergeCell ref="F271:F272"/>
    <mergeCell ref="G271:G272"/>
    <mergeCell ref="H271:H272"/>
    <mergeCell ref="Y269:Y270"/>
    <mergeCell ref="Z269:Z270"/>
    <mergeCell ref="AA269:AA270"/>
    <mergeCell ref="AB269:AB270"/>
    <mergeCell ref="AC269:AC270"/>
    <mergeCell ref="AD269:AD270"/>
    <mergeCell ref="S269:S270"/>
    <mergeCell ref="T269:T270"/>
    <mergeCell ref="U269:U270"/>
    <mergeCell ref="V269:V270"/>
    <mergeCell ref="W269:W270"/>
    <mergeCell ref="X269:X270"/>
    <mergeCell ref="M269:M270"/>
    <mergeCell ref="N269:N270"/>
    <mergeCell ref="O269:O270"/>
    <mergeCell ref="P269:P270"/>
    <mergeCell ref="Q269:Q270"/>
    <mergeCell ref="R269:R270"/>
    <mergeCell ref="G269:G270"/>
    <mergeCell ref="H269:H270"/>
    <mergeCell ref="I269:I270"/>
    <mergeCell ref="J269:J270"/>
    <mergeCell ref="K269:K270"/>
    <mergeCell ref="L269:L270"/>
    <mergeCell ref="AC267:AC268"/>
    <mergeCell ref="AD267:AD268"/>
    <mergeCell ref="AE267:AE268"/>
    <mergeCell ref="AF267:AF268"/>
    <mergeCell ref="AG267:AG268"/>
    <mergeCell ref="B269:B270"/>
    <mergeCell ref="C269:C270"/>
    <mergeCell ref="D269:D270"/>
    <mergeCell ref="E269:E270"/>
    <mergeCell ref="F269:F270"/>
    <mergeCell ref="W267:W268"/>
    <mergeCell ref="X267:X268"/>
    <mergeCell ref="Y267:Y268"/>
    <mergeCell ref="Z267:Z268"/>
    <mergeCell ref="AA267:AA268"/>
    <mergeCell ref="AB267:AB268"/>
    <mergeCell ref="Q267:Q268"/>
    <mergeCell ref="R267:R268"/>
    <mergeCell ref="S267:S268"/>
    <mergeCell ref="T267:T268"/>
    <mergeCell ref="U267:U268"/>
    <mergeCell ref="V267:V268"/>
    <mergeCell ref="K267:K268"/>
    <mergeCell ref="L267:L268"/>
    <mergeCell ref="M267:M268"/>
    <mergeCell ref="N267:N268"/>
    <mergeCell ref="O267:O268"/>
    <mergeCell ref="P267:P268"/>
    <mergeCell ref="C263:AI263"/>
    <mergeCell ref="B267:B268"/>
    <mergeCell ref="C267:C268"/>
    <mergeCell ref="D267:D268"/>
    <mergeCell ref="E267:E268"/>
    <mergeCell ref="F267:F268"/>
    <mergeCell ref="G267:G268"/>
    <mergeCell ref="H267:H268"/>
    <mergeCell ref="I267:I268"/>
    <mergeCell ref="J267:J268"/>
    <mergeCell ref="AB257:AB258"/>
    <mergeCell ref="AC257:AC258"/>
    <mergeCell ref="AD257:AD258"/>
    <mergeCell ref="AE257:AE258"/>
    <mergeCell ref="AF257:AF258"/>
    <mergeCell ref="AG257:AG258"/>
    <mergeCell ref="V257:V258"/>
    <mergeCell ref="W257:W258"/>
    <mergeCell ref="X257:X258"/>
    <mergeCell ref="Y257:Y258"/>
    <mergeCell ref="Z257:Z258"/>
    <mergeCell ref="AA257:AA258"/>
    <mergeCell ref="P257:P258"/>
    <mergeCell ref="Q257:Q258"/>
    <mergeCell ref="R257:R258"/>
    <mergeCell ref="S257:S258"/>
    <mergeCell ref="T257:T258"/>
    <mergeCell ref="U257:U258"/>
    <mergeCell ref="J257:J258"/>
    <mergeCell ref="K257:K258"/>
    <mergeCell ref="L257:L258"/>
    <mergeCell ref="M257:M258"/>
    <mergeCell ref="N257:N258"/>
    <mergeCell ref="O257:O258"/>
    <mergeCell ref="AF255:AF256"/>
    <mergeCell ref="AG255:AG256"/>
    <mergeCell ref="B257:B258"/>
    <mergeCell ref="C257:C258"/>
    <mergeCell ref="D257:D258"/>
    <mergeCell ref="E257:E258"/>
    <mergeCell ref="F257:F258"/>
    <mergeCell ref="G257:G258"/>
    <mergeCell ref="H257:H258"/>
    <mergeCell ref="I257:I258"/>
    <mergeCell ref="Z255:Z256"/>
    <mergeCell ref="AA255:AA256"/>
    <mergeCell ref="AB255:AB256"/>
    <mergeCell ref="AC255:AC256"/>
    <mergeCell ref="AD255:AD256"/>
    <mergeCell ref="AE255:AE256"/>
    <mergeCell ref="T255:T256"/>
    <mergeCell ref="U255:U256"/>
    <mergeCell ref="V255:V256"/>
    <mergeCell ref="W255:W256"/>
    <mergeCell ref="X255:X256"/>
    <mergeCell ref="Y255:Y256"/>
    <mergeCell ref="N255:N256"/>
    <mergeCell ref="O255:O256"/>
    <mergeCell ref="P255:P256"/>
    <mergeCell ref="Q255:Q256"/>
    <mergeCell ref="R255:R256"/>
    <mergeCell ref="S255:S256"/>
    <mergeCell ref="H255:H256"/>
    <mergeCell ref="I255:I256"/>
    <mergeCell ref="J255:J256"/>
    <mergeCell ref="K255:K256"/>
    <mergeCell ref="L255:L256"/>
    <mergeCell ref="M255:M256"/>
    <mergeCell ref="B255:B256"/>
    <mergeCell ref="C255:C256"/>
    <mergeCell ref="D255:D256"/>
    <mergeCell ref="E255:E256"/>
    <mergeCell ref="F255:F256"/>
    <mergeCell ref="G255:G256"/>
    <mergeCell ref="AB253:AB254"/>
    <mergeCell ref="AC253:AC254"/>
    <mergeCell ref="AD253:AD254"/>
    <mergeCell ref="AE253:AE254"/>
    <mergeCell ref="AF253:AF254"/>
    <mergeCell ref="AG253:AG254"/>
    <mergeCell ref="V253:V254"/>
    <mergeCell ref="W253:W254"/>
    <mergeCell ref="X253:X254"/>
    <mergeCell ref="Y253:Y254"/>
    <mergeCell ref="Z253:Z254"/>
    <mergeCell ref="AA253:AA254"/>
    <mergeCell ref="P253:P254"/>
    <mergeCell ref="Q253:Q254"/>
    <mergeCell ref="R253:R254"/>
    <mergeCell ref="S253:S254"/>
    <mergeCell ref="T253:T254"/>
    <mergeCell ref="U253:U254"/>
    <mergeCell ref="J253:J254"/>
    <mergeCell ref="K253:K254"/>
    <mergeCell ref="L253:L254"/>
    <mergeCell ref="M253:M254"/>
    <mergeCell ref="N253:N254"/>
    <mergeCell ref="O253:O254"/>
    <mergeCell ref="AG243:AG244"/>
    <mergeCell ref="C249:AI249"/>
    <mergeCell ref="B253:B254"/>
    <mergeCell ref="C253:C254"/>
    <mergeCell ref="D253:D254"/>
    <mergeCell ref="E253:E254"/>
    <mergeCell ref="F253:F254"/>
    <mergeCell ref="G253:G254"/>
    <mergeCell ref="H253:H254"/>
    <mergeCell ref="I253:I254"/>
    <mergeCell ref="AA243:AA244"/>
    <mergeCell ref="AB243:AB244"/>
    <mergeCell ref="AC243:AC244"/>
    <mergeCell ref="AD243:AD244"/>
    <mergeCell ref="AE243:AE244"/>
    <mergeCell ref="AF243:AF244"/>
    <mergeCell ref="U243:U244"/>
    <mergeCell ref="V243:V244"/>
    <mergeCell ref="W243:W244"/>
    <mergeCell ref="X243:X244"/>
    <mergeCell ref="Y243:Y244"/>
    <mergeCell ref="Z243:Z244"/>
    <mergeCell ref="O243:O244"/>
    <mergeCell ref="P243:P244"/>
    <mergeCell ref="Q243:Q244"/>
    <mergeCell ref="R243:R244"/>
    <mergeCell ref="S243:S244"/>
    <mergeCell ref="T243:T244"/>
    <mergeCell ref="I243:I244"/>
    <mergeCell ref="J243:J244"/>
    <mergeCell ref="K243:K244"/>
    <mergeCell ref="L243:L244"/>
    <mergeCell ref="M243:M244"/>
    <mergeCell ref="N243:N244"/>
    <mergeCell ref="AE241:AE242"/>
    <mergeCell ref="AF241:AF242"/>
    <mergeCell ref="AG241:AG242"/>
    <mergeCell ref="B243:B244"/>
    <mergeCell ref="C243:C244"/>
    <mergeCell ref="D243:D244"/>
    <mergeCell ref="E243:E244"/>
    <mergeCell ref="F243:F244"/>
    <mergeCell ref="G243:G244"/>
    <mergeCell ref="H243:H244"/>
    <mergeCell ref="Y241:Y242"/>
    <mergeCell ref="Z241:Z242"/>
    <mergeCell ref="AA241:AA242"/>
    <mergeCell ref="AB241:AB242"/>
    <mergeCell ref="AC241:AC242"/>
    <mergeCell ref="AD241:AD242"/>
    <mergeCell ref="S241:S242"/>
    <mergeCell ref="T241:T242"/>
    <mergeCell ref="U241:U242"/>
    <mergeCell ref="V241:V242"/>
    <mergeCell ref="W241:W242"/>
    <mergeCell ref="X241:X242"/>
    <mergeCell ref="M241:M242"/>
    <mergeCell ref="N241:N242"/>
    <mergeCell ref="O241:O242"/>
    <mergeCell ref="P241:P242"/>
    <mergeCell ref="Q241:Q242"/>
    <mergeCell ref="R241:R242"/>
    <mergeCell ref="G241:G242"/>
    <mergeCell ref="H241:H242"/>
    <mergeCell ref="I241:I242"/>
    <mergeCell ref="J241:J242"/>
    <mergeCell ref="K241:K242"/>
    <mergeCell ref="L241:L242"/>
    <mergeCell ref="AC239:AC240"/>
    <mergeCell ref="AD239:AD240"/>
    <mergeCell ref="AE239:AE240"/>
    <mergeCell ref="AF239:AF240"/>
    <mergeCell ref="AG239:AG240"/>
    <mergeCell ref="B241:B242"/>
    <mergeCell ref="C241:C242"/>
    <mergeCell ref="D241:D242"/>
    <mergeCell ref="E241:E242"/>
    <mergeCell ref="F241:F242"/>
    <mergeCell ref="W239:W240"/>
    <mergeCell ref="X239:X240"/>
    <mergeCell ref="Y239:Y240"/>
    <mergeCell ref="Z239:Z240"/>
    <mergeCell ref="AA239:AA240"/>
    <mergeCell ref="AB239:AB240"/>
    <mergeCell ref="Q239:Q240"/>
    <mergeCell ref="R239:R240"/>
    <mergeCell ref="S239:S240"/>
    <mergeCell ref="T239:T240"/>
    <mergeCell ref="U239:U240"/>
    <mergeCell ref="V239:V240"/>
    <mergeCell ref="K239:K240"/>
    <mergeCell ref="L239:L240"/>
    <mergeCell ref="M239:M240"/>
    <mergeCell ref="N239:N240"/>
    <mergeCell ref="O239:O240"/>
    <mergeCell ref="P239:P240"/>
    <mergeCell ref="C235:AI235"/>
    <mergeCell ref="B239:B240"/>
    <mergeCell ref="C239:C240"/>
    <mergeCell ref="D239:D240"/>
    <mergeCell ref="E239:E240"/>
    <mergeCell ref="F239:F240"/>
    <mergeCell ref="G239:G240"/>
    <mergeCell ref="H239:H240"/>
    <mergeCell ref="I239:I240"/>
    <mergeCell ref="J239:J240"/>
    <mergeCell ref="AB229:AB230"/>
    <mergeCell ref="AC229:AC230"/>
    <mergeCell ref="AD229:AD230"/>
    <mergeCell ref="AE229:AE230"/>
    <mergeCell ref="AF229:AF230"/>
    <mergeCell ref="AG229:AG230"/>
    <mergeCell ref="V229:V230"/>
    <mergeCell ref="W229:W230"/>
    <mergeCell ref="X229:X230"/>
    <mergeCell ref="Y229:Y230"/>
    <mergeCell ref="Z229:Z230"/>
    <mergeCell ref="AA229:AA230"/>
    <mergeCell ref="P229:P230"/>
    <mergeCell ref="Q229:Q230"/>
    <mergeCell ref="R229:R230"/>
    <mergeCell ref="S229:S230"/>
    <mergeCell ref="T229:T230"/>
    <mergeCell ref="U229:U230"/>
    <mergeCell ref="J229:J230"/>
    <mergeCell ref="K229:K230"/>
    <mergeCell ref="L229:L230"/>
    <mergeCell ref="M229:M230"/>
    <mergeCell ref="N229:N230"/>
    <mergeCell ref="O229:O230"/>
    <mergeCell ref="AF227:AF228"/>
    <mergeCell ref="AG227:AG228"/>
    <mergeCell ref="B229:B230"/>
    <mergeCell ref="C229:C230"/>
    <mergeCell ref="D229:D230"/>
    <mergeCell ref="E229:E230"/>
    <mergeCell ref="F229:F230"/>
    <mergeCell ref="G229:G230"/>
    <mergeCell ref="H229:H230"/>
    <mergeCell ref="I229:I230"/>
    <mergeCell ref="Z227:Z228"/>
    <mergeCell ref="AA227:AA228"/>
    <mergeCell ref="AB227:AB228"/>
    <mergeCell ref="AC227:AC228"/>
    <mergeCell ref="AD227:AD228"/>
    <mergeCell ref="AE227:AE228"/>
    <mergeCell ref="T227:T228"/>
    <mergeCell ref="U227:U228"/>
    <mergeCell ref="V227:V228"/>
    <mergeCell ref="W227:W228"/>
    <mergeCell ref="X227:X228"/>
    <mergeCell ref="Y227:Y228"/>
    <mergeCell ref="N227:N228"/>
    <mergeCell ref="O227:O228"/>
    <mergeCell ref="P227:P228"/>
    <mergeCell ref="Q227:Q228"/>
    <mergeCell ref="R227:R228"/>
    <mergeCell ref="S227:S228"/>
    <mergeCell ref="H227:H228"/>
    <mergeCell ref="I227:I228"/>
    <mergeCell ref="J227:J228"/>
    <mergeCell ref="K227:K228"/>
    <mergeCell ref="L227:L228"/>
    <mergeCell ref="M227:M228"/>
    <mergeCell ref="B227:B228"/>
    <mergeCell ref="C227:C228"/>
    <mergeCell ref="D227:D228"/>
    <mergeCell ref="E227:E228"/>
    <mergeCell ref="F227:F228"/>
    <mergeCell ref="G227:G228"/>
    <mergeCell ref="AB225:AB226"/>
    <mergeCell ref="AC225:AC226"/>
    <mergeCell ref="AD225:AD226"/>
    <mergeCell ref="AE225:AE226"/>
    <mergeCell ref="AF225:AF226"/>
    <mergeCell ref="AG225:AG226"/>
    <mergeCell ref="V225:V226"/>
    <mergeCell ref="W225:W226"/>
    <mergeCell ref="X225:X226"/>
    <mergeCell ref="Y225:Y226"/>
    <mergeCell ref="Z225:Z226"/>
    <mergeCell ref="AA225:AA226"/>
    <mergeCell ref="P225:P226"/>
    <mergeCell ref="Q225:Q226"/>
    <mergeCell ref="R225:R226"/>
    <mergeCell ref="S225:S226"/>
    <mergeCell ref="T225:T226"/>
    <mergeCell ref="U225:U226"/>
    <mergeCell ref="J225:J226"/>
    <mergeCell ref="K225:K226"/>
    <mergeCell ref="L225:L226"/>
    <mergeCell ref="M225:M226"/>
    <mergeCell ref="N225:N226"/>
    <mergeCell ref="O225:O226"/>
    <mergeCell ref="AG215:AG216"/>
    <mergeCell ref="C221:AI221"/>
    <mergeCell ref="B225:B226"/>
    <mergeCell ref="C225:C226"/>
    <mergeCell ref="D225:D226"/>
    <mergeCell ref="E225:E226"/>
    <mergeCell ref="F225:F226"/>
    <mergeCell ref="G225:G226"/>
    <mergeCell ref="H225:H226"/>
    <mergeCell ref="I225:I226"/>
    <mergeCell ref="AA215:AA216"/>
    <mergeCell ref="AB215:AB216"/>
    <mergeCell ref="AC215:AC216"/>
    <mergeCell ref="AD215:AD216"/>
    <mergeCell ref="AE215:AE216"/>
    <mergeCell ref="AF215:AF216"/>
    <mergeCell ref="U215:U216"/>
    <mergeCell ref="V215:V216"/>
    <mergeCell ref="W215:W216"/>
    <mergeCell ref="X215:X216"/>
    <mergeCell ref="Y215:Y216"/>
    <mergeCell ref="Z215:Z216"/>
    <mergeCell ref="O215:O216"/>
    <mergeCell ref="P215:P216"/>
    <mergeCell ref="Q215:Q216"/>
    <mergeCell ref="R215:R216"/>
    <mergeCell ref="S215:S216"/>
    <mergeCell ref="T215:T216"/>
    <mergeCell ref="I215:I216"/>
    <mergeCell ref="J215:J216"/>
    <mergeCell ref="K215:K216"/>
    <mergeCell ref="L215:L216"/>
    <mergeCell ref="M215:M216"/>
    <mergeCell ref="N215:N216"/>
    <mergeCell ref="AE213:AE214"/>
    <mergeCell ref="AF213:AF214"/>
    <mergeCell ref="AG213:AG214"/>
    <mergeCell ref="B215:B216"/>
    <mergeCell ref="C215:C216"/>
    <mergeCell ref="D215:D216"/>
    <mergeCell ref="E215:E216"/>
    <mergeCell ref="F215:F216"/>
    <mergeCell ref="G215:G216"/>
    <mergeCell ref="H215:H216"/>
    <mergeCell ref="Y213:Y214"/>
    <mergeCell ref="Z213:Z214"/>
    <mergeCell ref="AA213:AA214"/>
    <mergeCell ref="AB213:AB214"/>
    <mergeCell ref="AC213:AC214"/>
    <mergeCell ref="AD213:AD214"/>
    <mergeCell ref="S213:S214"/>
    <mergeCell ref="T213:T214"/>
    <mergeCell ref="U213:U214"/>
    <mergeCell ref="V213:V214"/>
    <mergeCell ref="W213:W214"/>
    <mergeCell ref="X213:X214"/>
    <mergeCell ref="M213:M214"/>
    <mergeCell ref="N213:N214"/>
    <mergeCell ref="O213:O214"/>
    <mergeCell ref="P213:P214"/>
    <mergeCell ref="Q213:Q214"/>
    <mergeCell ref="R213:R214"/>
    <mergeCell ref="G213:G214"/>
    <mergeCell ref="H213:H214"/>
    <mergeCell ref="I213:I214"/>
    <mergeCell ref="J213:J214"/>
    <mergeCell ref="K213:K214"/>
    <mergeCell ref="L213:L214"/>
    <mergeCell ref="AC211:AC212"/>
    <mergeCell ref="AD211:AD212"/>
    <mergeCell ref="AE211:AE212"/>
    <mergeCell ref="AF211:AF212"/>
    <mergeCell ref="AG211:AG212"/>
    <mergeCell ref="B213:B214"/>
    <mergeCell ref="C213:C214"/>
    <mergeCell ref="D213:D214"/>
    <mergeCell ref="E213:E214"/>
    <mergeCell ref="F213:F214"/>
    <mergeCell ref="W211:W212"/>
    <mergeCell ref="X211:X212"/>
    <mergeCell ref="Y211:Y212"/>
    <mergeCell ref="Z211:Z212"/>
    <mergeCell ref="AA211:AA212"/>
    <mergeCell ref="AB211:AB212"/>
    <mergeCell ref="Q211:Q212"/>
    <mergeCell ref="R211:R212"/>
    <mergeCell ref="S211:S212"/>
    <mergeCell ref="T211:T212"/>
    <mergeCell ref="U211:U212"/>
    <mergeCell ref="V211:V212"/>
    <mergeCell ref="K211:K212"/>
    <mergeCell ref="L211:L212"/>
    <mergeCell ref="M211:M212"/>
    <mergeCell ref="N211:N212"/>
    <mergeCell ref="O211:O212"/>
    <mergeCell ref="P211:P212"/>
    <mergeCell ref="C207:AI207"/>
    <mergeCell ref="B211:B212"/>
    <mergeCell ref="C211:C212"/>
    <mergeCell ref="D211:D212"/>
    <mergeCell ref="E211:E212"/>
    <mergeCell ref="F211:F212"/>
    <mergeCell ref="G211:G212"/>
    <mergeCell ref="H211:H212"/>
    <mergeCell ref="I211:I212"/>
    <mergeCell ref="J211:J212"/>
    <mergeCell ref="AB201:AB202"/>
    <mergeCell ref="AC201:AC202"/>
    <mergeCell ref="AD201:AD202"/>
    <mergeCell ref="AE201:AE202"/>
    <mergeCell ref="AF201:AF202"/>
    <mergeCell ref="AG201:AG202"/>
    <mergeCell ref="V201:V202"/>
    <mergeCell ref="W201:W202"/>
    <mergeCell ref="X201:X202"/>
    <mergeCell ref="Y201:Y202"/>
    <mergeCell ref="Z201:Z202"/>
    <mergeCell ref="AA201:AA202"/>
    <mergeCell ref="P201:P202"/>
    <mergeCell ref="Q201:Q202"/>
    <mergeCell ref="R201:R202"/>
    <mergeCell ref="S201:S202"/>
    <mergeCell ref="T201:T202"/>
    <mergeCell ref="U201:U202"/>
    <mergeCell ref="J201:J202"/>
    <mergeCell ref="K201:K202"/>
    <mergeCell ref="L201:L202"/>
    <mergeCell ref="M201:M202"/>
    <mergeCell ref="N201:N202"/>
    <mergeCell ref="O201:O202"/>
    <mergeCell ref="AF199:AF200"/>
    <mergeCell ref="AG199:AG200"/>
    <mergeCell ref="B201:B202"/>
    <mergeCell ref="C201:C202"/>
    <mergeCell ref="D201:D202"/>
    <mergeCell ref="E201:E202"/>
    <mergeCell ref="F201:F202"/>
    <mergeCell ref="G201:G202"/>
    <mergeCell ref="H201:H202"/>
    <mergeCell ref="I201:I202"/>
    <mergeCell ref="Z199:Z200"/>
    <mergeCell ref="AA199:AA200"/>
    <mergeCell ref="AB199:AB200"/>
    <mergeCell ref="AC199:AC200"/>
    <mergeCell ref="AD199:AD200"/>
    <mergeCell ref="AE199:AE200"/>
    <mergeCell ref="T199:T200"/>
    <mergeCell ref="U199:U200"/>
    <mergeCell ref="V199:V200"/>
    <mergeCell ref="W199:W200"/>
    <mergeCell ref="X199:X200"/>
    <mergeCell ref="Y199:Y200"/>
    <mergeCell ref="N199:N200"/>
    <mergeCell ref="O199:O200"/>
    <mergeCell ref="P199:P200"/>
    <mergeCell ref="Q199:Q200"/>
    <mergeCell ref="R199:R200"/>
    <mergeCell ref="S199:S200"/>
    <mergeCell ref="H199:H200"/>
    <mergeCell ref="I199:I200"/>
    <mergeCell ref="J199:J200"/>
    <mergeCell ref="K199:K200"/>
    <mergeCell ref="L199:L200"/>
    <mergeCell ref="M199:M200"/>
    <mergeCell ref="B199:B200"/>
    <mergeCell ref="C199:C200"/>
    <mergeCell ref="D199:D200"/>
    <mergeCell ref="E199:E200"/>
    <mergeCell ref="F199:F200"/>
    <mergeCell ref="G199:G200"/>
    <mergeCell ref="AB197:AB198"/>
    <mergeCell ref="AC197:AC198"/>
    <mergeCell ref="AD197:AD198"/>
    <mergeCell ref="AE197:AE198"/>
    <mergeCell ref="AF197:AF198"/>
    <mergeCell ref="AG197:AG198"/>
    <mergeCell ref="V197:V198"/>
    <mergeCell ref="W197:W198"/>
    <mergeCell ref="X197:X198"/>
    <mergeCell ref="Y197:Y198"/>
    <mergeCell ref="Z197:Z198"/>
    <mergeCell ref="AA197:AA198"/>
    <mergeCell ref="P197:P198"/>
    <mergeCell ref="Q197:Q198"/>
    <mergeCell ref="R197:R198"/>
    <mergeCell ref="S197:S198"/>
    <mergeCell ref="T197:T198"/>
    <mergeCell ref="U197:U198"/>
    <mergeCell ref="J197:J198"/>
    <mergeCell ref="K197:K198"/>
    <mergeCell ref="L197:L198"/>
    <mergeCell ref="M197:M198"/>
    <mergeCell ref="N197:N198"/>
    <mergeCell ref="O197:O198"/>
    <mergeCell ref="AG187:AG188"/>
    <mergeCell ref="C193:AI193"/>
    <mergeCell ref="B197:B198"/>
    <mergeCell ref="C197:C198"/>
    <mergeCell ref="D197:D198"/>
    <mergeCell ref="E197:E198"/>
    <mergeCell ref="F197:F198"/>
    <mergeCell ref="G197:G198"/>
    <mergeCell ref="H197:H198"/>
    <mergeCell ref="I197:I198"/>
    <mergeCell ref="AA187:AA188"/>
    <mergeCell ref="AB187:AB188"/>
    <mergeCell ref="AC187:AC188"/>
    <mergeCell ref="AD187:AD188"/>
    <mergeCell ref="AE187:AE188"/>
    <mergeCell ref="AF187:AF188"/>
    <mergeCell ref="U187:U188"/>
    <mergeCell ref="V187:V188"/>
    <mergeCell ref="W187:W188"/>
    <mergeCell ref="X187:X188"/>
    <mergeCell ref="Y187:Y188"/>
    <mergeCell ref="Z187:Z188"/>
    <mergeCell ref="O187:O188"/>
    <mergeCell ref="P187:P188"/>
    <mergeCell ref="Q187:Q188"/>
    <mergeCell ref="R187:R188"/>
    <mergeCell ref="S187:S188"/>
    <mergeCell ref="T187:T188"/>
    <mergeCell ref="I187:I188"/>
    <mergeCell ref="J187:J188"/>
    <mergeCell ref="K187:K188"/>
    <mergeCell ref="L187:L188"/>
    <mergeCell ref="M187:M188"/>
    <mergeCell ref="N187:N188"/>
    <mergeCell ref="AE185:AE186"/>
    <mergeCell ref="AF185:AF186"/>
    <mergeCell ref="AG185:AG186"/>
    <mergeCell ref="B187:B188"/>
    <mergeCell ref="C187:C188"/>
    <mergeCell ref="D187:D188"/>
    <mergeCell ref="E187:E188"/>
    <mergeCell ref="F187:F188"/>
    <mergeCell ref="G187:G188"/>
    <mergeCell ref="H187:H188"/>
    <mergeCell ref="Y185:Y186"/>
    <mergeCell ref="Z185:Z186"/>
    <mergeCell ref="AA185:AA186"/>
    <mergeCell ref="AB185:AB186"/>
    <mergeCell ref="AC185:AC186"/>
    <mergeCell ref="AD185:AD186"/>
    <mergeCell ref="S185:S186"/>
    <mergeCell ref="T185:T186"/>
    <mergeCell ref="U185:U186"/>
    <mergeCell ref="V185:V186"/>
    <mergeCell ref="W185:W186"/>
    <mergeCell ref="X185:X186"/>
    <mergeCell ref="M185:M186"/>
    <mergeCell ref="N185:N186"/>
    <mergeCell ref="O185:O186"/>
    <mergeCell ref="P185:P186"/>
    <mergeCell ref="Q185:Q186"/>
    <mergeCell ref="R185:R186"/>
    <mergeCell ref="G185:G186"/>
    <mergeCell ref="H185:H186"/>
    <mergeCell ref="I185:I186"/>
    <mergeCell ref="J185:J186"/>
    <mergeCell ref="K185:K186"/>
    <mergeCell ref="L185:L186"/>
    <mergeCell ref="AC183:AC184"/>
    <mergeCell ref="AD183:AD184"/>
    <mergeCell ref="AE183:AE184"/>
    <mergeCell ref="AF183:AF184"/>
    <mergeCell ref="AG183:AG184"/>
    <mergeCell ref="B185:B186"/>
    <mergeCell ref="C185:C186"/>
    <mergeCell ref="D185:D186"/>
    <mergeCell ref="E185:E186"/>
    <mergeCell ref="F185:F186"/>
    <mergeCell ref="W183:W184"/>
    <mergeCell ref="X183:X184"/>
    <mergeCell ref="Y183:Y184"/>
    <mergeCell ref="Z183:Z184"/>
    <mergeCell ref="AA183:AA184"/>
    <mergeCell ref="AB183:AB184"/>
    <mergeCell ref="Q183:Q184"/>
    <mergeCell ref="R183:R184"/>
    <mergeCell ref="S183:S184"/>
    <mergeCell ref="T183:T184"/>
    <mergeCell ref="U183:U184"/>
    <mergeCell ref="V183:V184"/>
    <mergeCell ref="K183:K184"/>
    <mergeCell ref="L183:L184"/>
    <mergeCell ref="M183:M184"/>
    <mergeCell ref="N183:N184"/>
    <mergeCell ref="O183:O184"/>
    <mergeCell ref="P183:P184"/>
    <mergeCell ref="C179:AI179"/>
    <mergeCell ref="B183:B184"/>
    <mergeCell ref="C183:C184"/>
    <mergeCell ref="D183:D184"/>
    <mergeCell ref="E183:E184"/>
    <mergeCell ref="F183:F184"/>
    <mergeCell ref="G183:G184"/>
    <mergeCell ref="H183:H184"/>
    <mergeCell ref="I183:I184"/>
    <mergeCell ref="J183:J184"/>
    <mergeCell ref="AB173:AB174"/>
    <mergeCell ref="AC173:AC174"/>
    <mergeCell ref="AD173:AD174"/>
    <mergeCell ref="AE173:AE174"/>
    <mergeCell ref="AF173:AF174"/>
    <mergeCell ref="AG173:AG174"/>
    <mergeCell ref="V173:V174"/>
    <mergeCell ref="W173:W174"/>
    <mergeCell ref="X173:X174"/>
    <mergeCell ref="Y173:Y174"/>
    <mergeCell ref="Z173:Z174"/>
    <mergeCell ref="AA173:AA174"/>
    <mergeCell ref="P173:P174"/>
    <mergeCell ref="Q173:Q174"/>
    <mergeCell ref="R173:R174"/>
    <mergeCell ref="S173:S174"/>
    <mergeCell ref="T173:T174"/>
    <mergeCell ref="U173:U174"/>
    <mergeCell ref="J173:J174"/>
    <mergeCell ref="K173:K174"/>
    <mergeCell ref="L173:L174"/>
    <mergeCell ref="M173:M174"/>
    <mergeCell ref="N173:N174"/>
    <mergeCell ref="O173:O174"/>
    <mergeCell ref="AF171:AF172"/>
    <mergeCell ref="AG171:AG172"/>
    <mergeCell ref="B173:B174"/>
    <mergeCell ref="C173:C174"/>
    <mergeCell ref="D173:D174"/>
    <mergeCell ref="E173:E174"/>
    <mergeCell ref="F173:F174"/>
    <mergeCell ref="G173:G174"/>
    <mergeCell ref="H173:H174"/>
    <mergeCell ref="I173:I174"/>
    <mergeCell ref="Z171:Z172"/>
    <mergeCell ref="AA171:AA172"/>
    <mergeCell ref="AB171:AB172"/>
    <mergeCell ref="AC171:AC172"/>
    <mergeCell ref="AD171:AD172"/>
    <mergeCell ref="AE171:AE172"/>
    <mergeCell ref="T171:T172"/>
    <mergeCell ref="U171:U172"/>
    <mergeCell ref="V171:V172"/>
    <mergeCell ref="W171:W172"/>
    <mergeCell ref="X171:X172"/>
    <mergeCell ref="Y171:Y172"/>
    <mergeCell ref="N171:N172"/>
    <mergeCell ref="O171:O172"/>
    <mergeCell ref="P171:P172"/>
    <mergeCell ref="Q171:Q172"/>
    <mergeCell ref="R171:R172"/>
    <mergeCell ref="S171:S172"/>
    <mergeCell ref="H171:H172"/>
    <mergeCell ref="I171:I172"/>
    <mergeCell ref="J171:J172"/>
    <mergeCell ref="K171:K172"/>
    <mergeCell ref="L171:L172"/>
    <mergeCell ref="M171:M172"/>
    <mergeCell ref="B171:B172"/>
    <mergeCell ref="C171:C172"/>
    <mergeCell ref="D171:D172"/>
    <mergeCell ref="E171:E172"/>
    <mergeCell ref="F171:F172"/>
    <mergeCell ref="G171:G172"/>
    <mergeCell ref="AB169:AB170"/>
    <mergeCell ref="AC169:AC170"/>
    <mergeCell ref="AD169:AD170"/>
    <mergeCell ref="AE169:AE170"/>
    <mergeCell ref="AF169:AF170"/>
    <mergeCell ref="AG169:AG170"/>
    <mergeCell ref="V169:V170"/>
    <mergeCell ref="W169:W170"/>
    <mergeCell ref="X169:X170"/>
    <mergeCell ref="Y169:Y170"/>
    <mergeCell ref="Z169:Z170"/>
    <mergeCell ref="AA169:AA170"/>
    <mergeCell ref="P169:P170"/>
    <mergeCell ref="Q169:Q170"/>
    <mergeCell ref="R169:R170"/>
    <mergeCell ref="S169:S170"/>
    <mergeCell ref="T169:T170"/>
    <mergeCell ref="U169:U170"/>
    <mergeCell ref="J169:J170"/>
    <mergeCell ref="K169:K170"/>
    <mergeCell ref="L169:L170"/>
    <mergeCell ref="M169:M170"/>
    <mergeCell ref="N169:N170"/>
    <mergeCell ref="O169:O170"/>
    <mergeCell ref="AG159:AG160"/>
    <mergeCell ref="C165:AI165"/>
    <mergeCell ref="B169:B170"/>
    <mergeCell ref="C169:C170"/>
    <mergeCell ref="D169:D170"/>
    <mergeCell ref="E169:E170"/>
    <mergeCell ref="F169:F170"/>
    <mergeCell ref="G169:G170"/>
    <mergeCell ref="H169:H170"/>
    <mergeCell ref="I169:I170"/>
    <mergeCell ref="AA159:AA160"/>
    <mergeCell ref="AB159:AB160"/>
    <mergeCell ref="AC159:AC160"/>
    <mergeCell ref="AD159:AD160"/>
    <mergeCell ref="AE159:AE160"/>
    <mergeCell ref="AF159:AF160"/>
    <mergeCell ref="U159:U160"/>
    <mergeCell ref="V159:V160"/>
    <mergeCell ref="W159:W160"/>
    <mergeCell ref="X159:X160"/>
    <mergeCell ref="Y159:Y160"/>
    <mergeCell ref="Z159:Z160"/>
    <mergeCell ref="O159:O160"/>
    <mergeCell ref="P159:P160"/>
    <mergeCell ref="Q159:Q160"/>
    <mergeCell ref="R159:R160"/>
    <mergeCell ref="S159:S160"/>
    <mergeCell ref="T159:T160"/>
    <mergeCell ref="I159:I160"/>
    <mergeCell ref="J159:J160"/>
    <mergeCell ref="K159:K160"/>
    <mergeCell ref="L159:L160"/>
    <mergeCell ref="M159:M160"/>
    <mergeCell ref="N159:N160"/>
    <mergeCell ref="AE157:AE158"/>
    <mergeCell ref="AF157:AF158"/>
    <mergeCell ref="AG157:AG158"/>
    <mergeCell ref="B159:B160"/>
    <mergeCell ref="C159:C160"/>
    <mergeCell ref="D159:D160"/>
    <mergeCell ref="E159:E160"/>
    <mergeCell ref="F159:F160"/>
    <mergeCell ref="G159:G160"/>
    <mergeCell ref="H159:H160"/>
    <mergeCell ref="Y157:Y158"/>
    <mergeCell ref="Z157:Z158"/>
    <mergeCell ref="AA157:AA158"/>
    <mergeCell ref="AB157:AB158"/>
    <mergeCell ref="AC157:AC158"/>
    <mergeCell ref="AD157:AD158"/>
    <mergeCell ref="S157:S158"/>
    <mergeCell ref="T157:T158"/>
    <mergeCell ref="U157:U158"/>
    <mergeCell ref="V157:V158"/>
    <mergeCell ref="W157:W158"/>
    <mergeCell ref="X157:X158"/>
    <mergeCell ref="M157:M158"/>
    <mergeCell ref="N157:N158"/>
    <mergeCell ref="O157:O158"/>
    <mergeCell ref="P157:P158"/>
    <mergeCell ref="Q157:Q158"/>
    <mergeCell ref="R157:R158"/>
    <mergeCell ref="G157:G158"/>
    <mergeCell ref="H157:H158"/>
    <mergeCell ref="I157:I158"/>
    <mergeCell ref="J157:J158"/>
    <mergeCell ref="K157:K158"/>
    <mergeCell ref="L157:L158"/>
    <mergeCell ref="AC155:AC156"/>
    <mergeCell ref="AD155:AD156"/>
    <mergeCell ref="AE155:AE156"/>
    <mergeCell ref="AF155:AF156"/>
    <mergeCell ref="AG155:AG156"/>
    <mergeCell ref="B157:B158"/>
    <mergeCell ref="C157:C158"/>
    <mergeCell ref="D157:D158"/>
    <mergeCell ref="E157:E158"/>
    <mergeCell ref="F157:F158"/>
    <mergeCell ref="W155:W156"/>
    <mergeCell ref="X155:X156"/>
    <mergeCell ref="Y155:Y156"/>
    <mergeCell ref="Z155:Z156"/>
    <mergeCell ref="AA155:AA156"/>
    <mergeCell ref="AB155:AB156"/>
    <mergeCell ref="Q155:Q156"/>
    <mergeCell ref="R155:R156"/>
    <mergeCell ref="S155:S156"/>
    <mergeCell ref="T155:T156"/>
    <mergeCell ref="U155:U156"/>
    <mergeCell ref="V155:V156"/>
    <mergeCell ref="K155:K156"/>
    <mergeCell ref="L155:L156"/>
    <mergeCell ref="M155:M156"/>
    <mergeCell ref="N155:N156"/>
    <mergeCell ref="O155:O156"/>
    <mergeCell ref="P155:P156"/>
    <mergeCell ref="C151:AI151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J155:J156"/>
    <mergeCell ref="AB145:AB146"/>
    <mergeCell ref="AC145:AC146"/>
    <mergeCell ref="AD145:AD146"/>
    <mergeCell ref="AE145:AE146"/>
    <mergeCell ref="AF145:AF146"/>
    <mergeCell ref="AG145:AG146"/>
    <mergeCell ref="V145:V146"/>
    <mergeCell ref="W145:W146"/>
    <mergeCell ref="X145:X146"/>
    <mergeCell ref="Y145:Y146"/>
    <mergeCell ref="Z145:Z146"/>
    <mergeCell ref="AA145:AA146"/>
    <mergeCell ref="P145:P146"/>
    <mergeCell ref="Q145:Q146"/>
    <mergeCell ref="R145:R146"/>
    <mergeCell ref="S145:S146"/>
    <mergeCell ref="T145:T146"/>
    <mergeCell ref="U145:U146"/>
    <mergeCell ref="J145:J146"/>
    <mergeCell ref="K145:K146"/>
    <mergeCell ref="L145:L146"/>
    <mergeCell ref="M145:M146"/>
    <mergeCell ref="N145:N146"/>
    <mergeCell ref="O145:O146"/>
    <mergeCell ref="AF143:AF144"/>
    <mergeCell ref="AG143:AG144"/>
    <mergeCell ref="B145:B146"/>
    <mergeCell ref="C145:C146"/>
    <mergeCell ref="D145:D146"/>
    <mergeCell ref="E145:E146"/>
    <mergeCell ref="F145:F146"/>
    <mergeCell ref="G145:G146"/>
    <mergeCell ref="H145:H146"/>
    <mergeCell ref="I145:I146"/>
    <mergeCell ref="Z143:Z144"/>
    <mergeCell ref="AA143:AA144"/>
    <mergeCell ref="AB143:AB144"/>
    <mergeCell ref="AC143:AC144"/>
    <mergeCell ref="AD143:AD144"/>
    <mergeCell ref="AE143:AE144"/>
    <mergeCell ref="T143:T144"/>
    <mergeCell ref="U143:U144"/>
    <mergeCell ref="V143:V144"/>
    <mergeCell ref="W143:W144"/>
    <mergeCell ref="X143:X144"/>
    <mergeCell ref="Y143:Y144"/>
    <mergeCell ref="N143:N144"/>
    <mergeCell ref="O143:O144"/>
    <mergeCell ref="P143:P144"/>
    <mergeCell ref="Q143:Q144"/>
    <mergeCell ref="R143:R144"/>
    <mergeCell ref="S143:S144"/>
    <mergeCell ref="H143:H144"/>
    <mergeCell ref="I143:I144"/>
    <mergeCell ref="J143:J144"/>
    <mergeCell ref="K143:K144"/>
    <mergeCell ref="L143:L144"/>
    <mergeCell ref="M143:M144"/>
    <mergeCell ref="B143:B144"/>
    <mergeCell ref="C143:C144"/>
    <mergeCell ref="D143:D144"/>
    <mergeCell ref="E143:E144"/>
    <mergeCell ref="F143:F144"/>
    <mergeCell ref="G143:G144"/>
    <mergeCell ref="AB141:AB142"/>
    <mergeCell ref="AC141:AC142"/>
    <mergeCell ref="AD141:AD142"/>
    <mergeCell ref="AE141:AE142"/>
    <mergeCell ref="AF141:AF142"/>
    <mergeCell ref="AG141:AG142"/>
    <mergeCell ref="V141:V142"/>
    <mergeCell ref="W141:W142"/>
    <mergeCell ref="X141:X142"/>
    <mergeCell ref="Y141:Y142"/>
    <mergeCell ref="Z141:Z142"/>
    <mergeCell ref="AA141:AA142"/>
    <mergeCell ref="P141:P142"/>
    <mergeCell ref="Q141:Q142"/>
    <mergeCell ref="R141:R142"/>
    <mergeCell ref="S141:S142"/>
    <mergeCell ref="T141:T142"/>
    <mergeCell ref="U141:U142"/>
    <mergeCell ref="J141:J142"/>
    <mergeCell ref="K141:K142"/>
    <mergeCell ref="L141:L142"/>
    <mergeCell ref="M141:M142"/>
    <mergeCell ref="N141:N142"/>
    <mergeCell ref="O141:O142"/>
    <mergeCell ref="AG131:AG132"/>
    <mergeCell ref="C137:AI137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AA131:AA132"/>
    <mergeCell ref="AB131:AB132"/>
    <mergeCell ref="AC131:AC132"/>
    <mergeCell ref="AD131:AD132"/>
    <mergeCell ref="AE131:AE132"/>
    <mergeCell ref="AF131:AF132"/>
    <mergeCell ref="U131:U132"/>
    <mergeCell ref="V131:V132"/>
    <mergeCell ref="W131:W132"/>
    <mergeCell ref="X131:X132"/>
    <mergeCell ref="Y131:Y132"/>
    <mergeCell ref="Z131:Z132"/>
    <mergeCell ref="O131:O132"/>
    <mergeCell ref="P131:P132"/>
    <mergeCell ref="Q131:Q132"/>
    <mergeCell ref="R131:R132"/>
    <mergeCell ref="S131:S132"/>
    <mergeCell ref="T131:T132"/>
    <mergeCell ref="I131:I132"/>
    <mergeCell ref="J131:J132"/>
    <mergeCell ref="K131:K132"/>
    <mergeCell ref="L131:L132"/>
    <mergeCell ref="M131:M132"/>
    <mergeCell ref="N131:N132"/>
    <mergeCell ref="AE129:AE130"/>
    <mergeCell ref="AF129:AF130"/>
    <mergeCell ref="AG129:AG130"/>
    <mergeCell ref="B131:B132"/>
    <mergeCell ref="C131:C132"/>
    <mergeCell ref="D131:D132"/>
    <mergeCell ref="E131:E132"/>
    <mergeCell ref="F131:F132"/>
    <mergeCell ref="G131:G132"/>
    <mergeCell ref="H131:H132"/>
    <mergeCell ref="Y129:Y130"/>
    <mergeCell ref="Z129:Z130"/>
    <mergeCell ref="AA129:AA130"/>
    <mergeCell ref="AB129:AB130"/>
    <mergeCell ref="AC129:AC130"/>
    <mergeCell ref="AD129:AD130"/>
    <mergeCell ref="S129:S130"/>
    <mergeCell ref="T129:T130"/>
    <mergeCell ref="U129:U130"/>
    <mergeCell ref="V129:V130"/>
    <mergeCell ref="W129:W130"/>
    <mergeCell ref="X129:X130"/>
    <mergeCell ref="M129:M130"/>
    <mergeCell ref="N129:N130"/>
    <mergeCell ref="O129:O130"/>
    <mergeCell ref="P129:P130"/>
    <mergeCell ref="Q129:Q130"/>
    <mergeCell ref="R129:R130"/>
    <mergeCell ref="G129:G130"/>
    <mergeCell ref="H129:H130"/>
    <mergeCell ref="I129:I130"/>
    <mergeCell ref="J129:J130"/>
    <mergeCell ref="K129:K130"/>
    <mergeCell ref="L129:L130"/>
    <mergeCell ref="AC127:AC128"/>
    <mergeCell ref="AD127:AD128"/>
    <mergeCell ref="AE127:AE128"/>
    <mergeCell ref="AF127:AF128"/>
    <mergeCell ref="AG127:AG128"/>
    <mergeCell ref="B129:B130"/>
    <mergeCell ref="C129:C130"/>
    <mergeCell ref="D129:D130"/>
    <mergeCell ref="E129:E130"/>
    <mergeCell ref="F129:F130"/>
    <mergeCell ref="W127:W128"/>
    <mergeCell ref="X127:X128"/>
    <mergeCell ref="Y127:Y128"/>
    <mergeCell ref="Z127:Z128"/>
    <mergeCell ref="AA127:AA128"/>
    <mergeCell ref="AB127:AB128"/>
    <mergeCell ref="Q127:Q128"/>
    <mergeCell ref="R127:R128"/>
    <mergeCell ref="S127:S128"/>
    <mergeCell ref="T127:T128"/>
    <mergeCell ref="U127:U128"/>
    <mergeCell ref="V127:V128"/>
    <mergeCell ref="K127:K128"/>
    <mergeCell ref="L127:L128"/>
    <mergeCell ref="M127:M128"/>
    <mergeCell ref="N127:N128"/>
    <mergeCell ref="O127:O128"/>
    <mergeCell ref="P127:P128"/>
    <mergeCell ref="C123:AI123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AB117:AB118"/>
    <mergeCell ref="AC117:AC118"/>
    <mergeCell ref="AD117:AD118"/>
    <mergeCell ref="AE117:AE118"/>
    <mergeCell ref="AF117:AF118"/>
    <mergeCell ref="AG117:AG118"/>
    <mergeCell ref="V117:V118"/>
    <mergeCell ref="W117:W118"/>
    <mergeCell ref="X117:X118"/>
    <mergeCell ref="Y117:Y118"/>
    <mergeCell ref="Z117:Z118"/>
    <mergeCell ref="AA117:AA118"/>
    <mergeCell ref="P117:P118"/>
    <mergeCell ref="Q117:Q118"/>
    <mergeCell ref="R117:R118"/>
    <mergeCell ref="S117:S118"/>
    <mergeCell ref="T117:T118"/>
    <mergeCell ref="U117:U118"/>
    <mergeCell ref="J117:J118"/>
    <mergeCell ref="K117:K118"/>
    <mergeCell ref="L117:L118"/>
    <mergeCell ref="M117:M118"/>
    <mergeCell ref="N117:N118"/>
    <mergeCell ref="O117:O118"/>
    <mergeCell ref="AF115:AF116"/>
    <mergeCell ref="AG115:AG116"/>
    <mergeCell ref="B117:B118"/>
    <mergeCell ref="C117:C118"/>
    <mergeCell ref="D117:D118"/>
    <mergeCell ref="E117:E118"/>
    <mergeCell ref="F117:F118"/>
    <mergeCell ref="G117:G118"/>
    <mergeCell ref="H117:H118"/>
    <mergeCell ref="I117:I118"/>
    <mergeCell ref="Z115:Z116"/>
    <mergeCell ref="AA115:AA116"/>
    <mergeCell ref="AB115:AB116"/>
    <mergeCell ref="AC115:AC116"/>
    <mergeCell ref="AD115:AD116"/>
    <mergeCell ref="AE115:AE116"/>
    <mergeCell ref="T115:T116"/>
    <mergeCell ref="U115:U116"/>
    <mergeCell ref="V115:V116"/>
    <mergeCell ref="W115:W116"/>
    <mergeCell ref="X115:X116"/>
    <mergeCell ref="Y115:Y116"/>
    <mergeCell ref="N115:N116"/>
    <mergeCell ref="O115:O116"/>
    <mergeCell ref="P115:P116"/>
    <mergeCell ref="Q115:Q116"/>
    <mergeCell ref="R115:R116"/>
    <mergeCell ref="S115:S116"/>
    <mergeCell ref="H115:H116"/>
    <mergeCell ref="I115:I116"/>
    <mergeCell ref="J115:J116"/>
    <mergeCell ref="K115:K116"/>
    <mergeCell ref="L115:L116"/>
    <mergeCell ref="M115:M116"/>
    <mergeCell ref="B115:B116"/>
    <mergeCell ref="C115:C116"/>
    <mergeCell ref="D115:D116"/>
    <mergeCell ref="E115:E116"/>
    <mergeCell ref="F115:F116"/>
    <mergeCell ref="G115:G116"/>
    <mergeCell ref="AB113:AB114"/>
    <mergeCell ref="AC113:AC114"/>
    <mergeCell ref="AD113:AD114"/>
    <mergeCell ref="AE113:AE114"/>
    <mergeCell ref="AF113:AF114"/>
    <mergeCell ref="AG113:AG114"/>
    <mergeCell ref="V113:V114"/>
    <mergeCell ref="W113:W114"/>
    <mergeCell ref="X113:X114"/>
    <mergeCell ref="Y113:Y114"/>
    <mergeCell ref="Z113:Z114"/>
    <mergeCell ref="AA113:AA114"/>
    <mergeCell ref="P113:P114"/>
    <mergeCell ref="Q113:Q114"/>
    <mergeCell ref="R113:R114"/>
    <mergeCell ref="S113:S114"/>
    <mergeCell ref="T113:T114"/>
    <mergeCell ref="U113:U114"/>
    <mergeCell ref="J113:J114"/>
    <mergeCell ref="K113:K114"/>
    <mergeCell ref="L113:L114"/>
    <mergeCell ref="M113:M114"/>
    <mergeCell ref="N113:N114"/>
    <mergeCell ref="O113:O114"/>
    <mergeCell ref="AG103:AG104"/>
    <mergeCell ref="C109:AI109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AA103:AA104"/>
    <mergeCell ref="AB103:AB104"/>
    <mergeCell ref="AC103:AC104"/>
    <mergeCell ref="AD103:AD104"/>
    <mergeCell ref="AE103:AE104"/>
    <mergeCell ref="AF103:AF104"/>
    <mergeCell ref="U103:U104"/>
    <mergeCell ref="V103:V104"/>
    <mergeCell ref="W103:W104"/>
    <mergeCell ref="X103:X104"/>
    <mergeCell ref="Y103:Y104"/>
    <mergeCell ref="Z103:Z104"/>
    <mergeCell ref="O103:O104"/>
    <mergeCell ref="P103:P104"/>
    <mergeCell ref="Q103:Q104"/>
    <mergeCell ref="R103:R104"/>
    <mergeCell ref="S103:S104"/>
    <mergeCell ref="T103:T104"/>
    <mergeCell ref="I103:I104"/>
    <mergeCell ref="J103:J104"/>
    <mergeCell ref="K103:K104"/>
    <mergeCell ref="L103:L104"/>
    <mergeCell ref="M103:M104"/>
    <mergeCell ref="N103:N104"/>
    <mergeCell ref="AE101:AE102"/>
    <mergeCell ref="AF101:AF102"/>
    <mergeCell ref="AG101:AG102"/>
    <mergeCell ref="B103:B104"/>
    <mergeCell ref="C103:C104"/>
    <mergeCell ref="D103:D104"/>
    <mergeCell ref="E103:E104"/>
    <mergeCell ref="F103:F104"/>
    <mergeCell ref="G103:G104"/>
    <mergeCell ref="H103:H104"/>
    <mergeCell ref="Y101:Y102"/>
    <mergeCell ref="Z101:Z102"/>
    <mergeCell ref="AA101:AA102"/>
    <mergeCell ref="AB101:AB102"/>
    <mergeCell ref="AC101:AC102"/>
    <mergeCell ref="AD101:AD102"/>
    <mergeCell ref="S101:S102"/>
    <mergeCell ref="T101:T102"/>
    <mergeCell ref="U101:U102"/>
    <mergeCell ref="V101:V102"/>
    <mergeCell ref="W101:W102"/>
    <mergeCell ref="X101:X102"/>
    <mergeCell ref="M101:M102"/>
    <mergeCell ref="N101:N102"/>
    <mergeCell ref="O101:O102"/>
    <mergeCell ref="P101:P102"/>
    <mergeCell ref="Q101:Q102"/>
    <mergeCell ref="R101:R102"/>
    <mergeCell ref="G101:G102"/>
    <mergeCell ref="H101:H102"/>
    <mergeCell ref="I101:I102"/>
    <mergeCell ref="J101:J102"/>
    <mergeCell ref="K101:K102"/>
    <mergeCell ref="L101:L102"/>
    <mergeCell ref="AC99:AC100"/>
    <mergeCell ref="AD99:AD100"/>
    <mergeCell ref="AE99:AE100"/>
    <mergeCell ref="AF99:AF100"/>
    <mergeCell ref="AG99:AG100"/>
    <mergeCell ref="B101:B102"/>
    <mergeCell ref="C101:C102"/>
    <mergeCell ref="D101:D102"/>
    <mergeCell ref="E101:E102"/>
    <mergeCell ref="F101:F102"/>
    <mergeCell ref="W99:W100"/>
    <mergeCell ref="X99:X100"/>
    <mergeCell ref="Y99:Y100"/>
    <mergeCell ref="Z99:Z100"/>
    <mergeCell ref="AA99:AA100"/>
    <mergeCell ref="AB99:AB100"/>
    <mergeCell ref="Q99:Q100"/>
    <mergeCell ref="R99:R100"/>
    <mergeCell ref="S99:S100"/>
    <mergeCell ref="T99:T100"/>
    <mergeCell ref="U99:U100"/>
    <mergeCell ref="V99:V100"/>
    <mergeCell ref="K99:K100"/>
    <mergeCell ref="L99:L100"/>
    <mergeCell ref="M99:M100"/>
    <mergeCell ref="N99:N100"/>
    <mergeCell ref="O99:O100"/>
    <mergeCell ref="P99:P100"/>
    <mergeCell ref="C95:AI95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AB89:AB90"/>
    <mergeCell ref="AC89:AC90"/>
    <mergeCell ref="AD89:AD90"/>
    <mergeCell ref="AE89:AE90"/>
    <mergeCell ref="AF89:AF90"/>
    <mergeCell ref="AG89:AG90"/>
    <mergeCell ref="V89:V90"/>
    <mergeCell ref="W89:W90"/>
    <mergeCell ref="X89:X90"/>
    <mergeCell ref="Y89:Y90"/>
    <mergeCell ref="Z89:Z90"/>
    <mergeCell ref="AA89:AA90"/>
    <mergeCell ref="P89:P90"/>
    <mergeCell ref="Q89:Q90"/>
    <mergeCell ref="R89:R90"/>
    <mergeCell ref="S89:S90"/>
    <mergeCell ref="T89:T90"/>
    <mergeCell ref="U89:U90"/>
    <mergeCell ref="J89:J90"/>
    <mergeCell ref="K89:K90"/>
    <mergeCell ref="L89:L90"/>
    <mergeCell ref="M89:M90"/>
    <mergeCell ref="N89:N90"/>
    <mergeCell ref="O89:O90"/>
    <mergeCell ref="AF87:AF88"/>
    <mergeCell ref="AG87:AG88"/>
    <mergeCell ref="B89:B90"/>
    <mergeCell ref="C89:C90"/>
    <mergeCell ref="D89:D90"/>
    <mergeCell ref="E89:E90"/>
    <mergeCell ref="F89:F90"/>
    <mergeCell ref="G89:G90"/>
    <mergeCell ref="H89:H90"/>
    <mergeCell ref="I89:I90"/>
    <mergeCell ref="Z87:Z88"/>
    <mergeCell ref="AA87:AA88"/>
    <mergeCell ref="AB87:AB88"/>
    <mergeCell ref="AC87:AC88"/>
    <mergeCell ref="AD87:AD88"/>
    <mergeCell ref="AE87:AE88"/>
    <mergeCell ref="T87:T88"/>
    <mergeCell ref="U87:U88"/>
    <mergeCell ref="V87:V88"/>
    <mergeCell ref="W87:W88"/>
    <mergeCell ref="X87:X88"/>
    <mergeCell ref="Y87:Y88"/>
    <mergeCell ref="N87:N88"/>
    <mergeCell ref="O87:O88"/>
    <mergeCell ref="P87:P88"/>
    <mergeCell ref="Q87:Q88"/>
    <mergeCell ref="R87:R88"/>
    <mergeCell ref="S87:S88"/>
    <mergeCell ref="H87:H88"/>
    <mergeCell ref="I87:I88"/>
    <mergeCell ref="J87:J88"/>
    <mergeCell ref="K87:K88"/>
    <mergeCell ref="L87:L88"/>
    <mergeCell ref="M87:M88"/>
    <mergeCell ref="B87:B88"/>
    <mergeCell ref="C87:C88"/>
    <mergeCell ref="D87:D88"/>
    <mergeCell ref="E87:E88"/>
    <mergeCell ref="F87:F88"/>
    <mergeCell ref="G87:G88"/>
    <mergeCell ref="AB85:AB86"/>
    <mergeCell ref="AC85:AC86"/>
    <mergeCell ref="AD85:AD86"/>
    <mergeCell ref="AE85:AE86"/>
    <mergeCell ref="AF85:AF86"/>
    <mergeCell ref="AG85:AG86"/>
    <mergeCell ref="V85:V86"/>
    <mergeCell ref="W85:W86"/>
    <mergeCell ref="X85:X86"/>
    <mergeCell ref="Y85:Y86"/>
    <mergeCell ref="Z85:Z86"/>
    <mergeCell ref="AA85:AA86"/>
    <mergeCell ref="P85:P86"/>
    <mergeCell ref="Q85:Q86"/>
    <mergeCell ref="R85:R86"/>
    <mergeCell ref="S85:S86"/>
    <mergeCell ref="T85:T86"/>
    <mergeCell ref="U85:U86"/>
    <mergeCell ref="J85:J86"/>
    <mergeCell ref="K85:K86"/>
    <mergeCell ref="L85:L86"/>
    <mergeCell ref="M85:M86"/>
    <mergeCell ref="N85:N86"/>
    <mergeCell ref="O85:O86"/>
    <mergeCell ref="AG75:AG76"/>
    <mergeCell ref="C81:AI81"/>
    <mergeCell ref="B85:B86"/>
    <mergeCell ref="C85:C86"/>
    <mergeCell ref="D85:D86"/>
    <mergeCell ref="E85:E86"/>
    <mergeCell ref="F85:F86"/>
    <mergeCell ref="G85:G86"/>
    <mergeCell ref="H85:H86"/>
    <mergeCell ref="I85:I86"/>
    <mergeCell ref="AA75:AA76"/>
    <mergeCell ref="AB75:AB76"/>
    <mergeCell ref="AC75:AC76"/>
    <mergeCell ref="AD75:AD76"/>
    <mergeCell ref="AE75:AE76"/>
    <mergeCell ref="AF75:AF76"/>
    <mergeCell ref="U75:U76"/>
    <mergeCell ref="V75:V76"/>
    <mergeCell ref="W75:W76"/>
    <mergeCell ref="X75:X76"/>
    <mergeCell ref="Y75:Y76"/>
    <mergeCell ref="Z75:Z76"/>
    <mergeCell ref="O75:O76"/>
    <mergeCell ref="P75:P76"/>
    <mergeCell ref="Q75:Q76"/>
    <mergeCell ref="R75:R76"/>
    <mergeCell ref="S75:S76"/>
    <mergeCell ref="T75:T76"/>
    <mergeCell ref="I75:I76"/>
    <mergeCell ref="J75:J76"/>
    <mergeCell ref="K75:K76"/>
    <mergeCell ref="L75:L76"/>
    <mergeCell ref="M75:M76"/>
    <mergeCell ref="N75:N76"/>
    <mergeCell ref="AE73:AE74"/>
    <mergeCell ref="AF73:AF74"/>
    <mergeCell ref="AG73:AG74"/>
    <mergeCell ref="B75:B76"/>
    <mergeCell ref="C75:C76"/>
    <mergeCell ref="D75:D76"/>
    <mergeCell ref="E75:E76"/>
    <mergeCell ref="F75:F76"/>
    <mergeCell ref="G75:G76"/>
    <mergeCell ref="H75:H76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AC71:AC72"/>
    <mergeCell ref="AD71:AD72"/>
    <mergeCell ref="AE71:AE72"/>
    <mergeCell ref="AF71:AF72"/>
    <mergeCell ref="AG71:AG72"/>
    <mergeCell ref="B73:B74"/>
    <mergeCell ref="C73:C74"/>
    <mergeCell ref="D73:D74"/>
    <mergeCell ref="E73:E74"/>
    <mergeCell ref="F73:F74"/>
    <mergeCell ref="W71:W72"/>
    <mergeCell ref="X71:X72"/>
    <mergeCell ref="Y71:Y72"/>
    <mergeCell ref="Z71:Z72"/>
    <mergeCell ref="AA71:AA72"/>
    <mergeCell ref="AB71:AB72"/>
    <mergeCell ref="Q71:Q72"/>
    <mergeCell ref="R71:R72"/>
    <mergeCell ref="S71:S72"/>
    <mergeCell ref="T71:T72"/>
    <mergeCell ref="U71:U72"/>
    <mergeCell ref="V71:V72"/>
    <mergeCell ref="K71:K72"/>
    <mergeCell ref="L71:L72"/>
    <mergeCell ref="M71:M72"/>
    <mergeCell ref="N71:N72"/>
    <mergeCell ref="O71:O72"/>
    <mergeCell ref="P71:P72"/>
    <mergeCell ref="C67:AI67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AB61:AB62"/>
    <mergeCell ref="AC61:AC62"/>
    <mergeCell ref="AD61:AD62"/>
    <mergeCell ref="AE61:AE62"/>
    <mergeCell ref="AF61:AF62"/>
    <mergeCell ref="AG61:AG62"/>
    <mergeCell ref="V61:V62"/>
    <mergeCell ref="W61:W62"/>
    <mergeCell ref="X61:X62"/>
    <mergeCell ref="Y61:Y62"/>
    <mergeCell ref="Z61:Z62"/>
    <mergeCell ref="AA61:AA62"/>
    <mergeCell ref="P61:P62"/>
    <mergeCell ref="Q61:Q62"/>
    <mergeCell ref="R61:R62"/>
    <mergeCell ref="S61:S62"/>
    <mergeCell ref="T61:T62"/>
    <mergeCell ref="U61:U62"/>
    <mergeCell ref="J61:J62"/>
    <mergeCell ref="K61:K62"/>
    <mergeCell ref="L61:L62"/>
    <mergeCell ref="M61:M62"/>
    <mergeCell ref="N61:N62"/>
    <mergeCell ref="O61:O62"/>
    <mergeCell ref="AF59:AF60"/>
    <mergeCell ref="AG59:AG60"/>
    <mergeCell ref="B61:B62"/>
    <mergeCell ref="C61:C62"/>
    <mergeCell ref="D61:D62"/>
    <mergeCell ref="E61:E62"/>
    <mergeCell ref="F61:F62"/>
    <mergeCell ref="G61:G62"/>
    <mergeCell ref="H61:H62"/>
    <mergeCell ref="I61:I62"/>
    <mergeCell ref="Z59:Z60"/>
    <mergeCell ref="AA59:AA60"/>
    <mergeCell ref="AB59:AB60"/>
    <mergeCell ref="AC59:AC60"/>
    <mergeCell ref="AD59:AD60"/>
    <mergeCell ref="AE59:AE60"/>
    <mergeCell ref="T59:T60"/>
    <mergeCell ref="U59:U60"/>
    <mergeCell ref="V59:V60"/>
    <mergeCell ref="W59:W60"/>
    <mergeCell ref="X59:X60"/>
    <mergeCell ref="Y59:Y60"/>
    <mergeCell ref="N59:N60"/>
    <mergeCell ref="O59:O60"/>
    <mergeCell ref="P59:P60"/>
    <mergeCell ref="Q59:Q60"/>
    <mergeCell ref="R59:R60"/>
    <mergeCell ref="S59:S60"/>
    <mergeCell ref="H59:H60"/>
    <mergeCell ref="I59:I60"/>
    <mergeCell ref="J59:J60"/>
    <mergeCell ref="K59:K60"/>
    <mergeCell ref="L59:L60"/>
    <mergeCell ref="M59:M60"/>
    <mergeCell ref="B59:B60"/>
    <mergeCell ref="C59:C60"/>
    <mergeCell ref="D59:D60"/>
    <mergeCell ref="E59:E60"/>
    <mergeCell ref="F59:F60"/>
    <mergeCell ref="G59:G60"/>
    <mergeCell ref="AB57:AB58"/>
    <mergeCell ref="AC57:AC58"/>
    <mergeCell ref="AD57:AD58"/>
    <mergeCell ref="AE57:AE58"/>
    <mergeCell ref="AF57:AF58"/>
    <mergeCell ref="AG57:AG58"/>
    <mergeCell ref="V57:V58"/>
    <mergeCell ref="W57:W58"/>
    <mergeCell ref="X57:X58"/>
    <mergeCell ref="Y57:Y58"/>
    <mergeCell ref="Z57:Z58"/>
    <mergeCell ref="AA57:AA58"/>
    <mergeCell ref="P57:P58"/>
    <mergeCell ref="Q57:Q58"/>
    <mergeCell ref="R57:R58"/>
    <mergeCell ref="S57:S58"/>
    <mergeCell ref="T57:T58"/>
    <mergeCell ref="U57:U58"/>
    <mergeCell ref="J57:J58"/>
    <mergeCell ref="K57:K58"/>
    <mergeCell ref="L57:L58"/>
    <mergeCell ref="M57:M58"/>
    <mergeCell ref="N57:N58"/>
    <mergeCell ref="O57:O58"/>
    <mergeCell ref="AG47:AG48"/>
    <mergeCell ref="C53:AI53"/>
    <mergeCell ref="B57:B58"/>
    <mergeCell ref="C57:C58"/>
    <mergeCell ref="D57:D58"/>
    <mergeCell ref="E57:E58"/>
    <mergeCell ref="F57:F58"/>
    <mergeCell ref="G57:G58"/>
    <mergeCell ref="H57:H58"/>
    <mergeCell ref="I57:I58"/>
    <mergeCell ref="AA47:AA48"/>
    <mergeCell ref="AB47:AB48"/>
    <mergeCell ref="AC47:AC48"/>
    <mergeCell ref="AD47:AD48"/>
    <mergeCell ref="AE47:AE48"/>
    <mergeCell ref="AF47:AF48"/>
    <mergeCell ref="U47:U48"/>
    <mergeCell ref="V47:V48"/>
    <mergeCell ref="W47:W48"/>
    <mergeCell ref="X47:X48"/>
    <mergeCell ref="Y47:Y48"/>
    <mergeCell ref="Z47:Z48"/>
    <mergeCell ref="O47:O48"/>
    <mergeCell ref="P47:P48"/>
    <mergeCell ref="Q47:Q48"/>
    <mergeCell ref="R47:R48"/>
    <mergeCell ref="S47:S48"/>
    <mergeCell ref="T47:T48"/>
    <mergeCell ref="I47:I48"/>
    <mergeCell ref="J47:J48"/>
    <mergeCell ref="K47:K48"/>
    <mergeCell ref="L47:L48"/>
    <mergeCell ref="M47:M48"/>
    <mergeCell ref="N47:N48"/>
    <mergeCell ref="AE45:AE46"/>
    <mergeCell ref="AF45:AF46"/>
    <mergeCell ref="AG45:AG46"/>
    <mergeCell ref="B47:B48"/>
    <mergeCell ref="C47:C48"/>
    <mergeCell ref="D47:D48"/>
    <mergeCell ref="E47:E48"/>
    <mergeCell ref="F47:F48"/>
    <mergeCell ref="G47:G48"/>
    <mergeCell ref="H47:H48"/>
    <mergeCell ref="Y45:Y46"/>
    <mergeCell ref="Z45:Z46"/>
    <mergeCell ref="AA45:AA46"/>
    <mergeCell ref="AB45:AB46"/>
    <mergeCell ref="AC45:AC46"/>
    <mergeCell ref="AD45:AD46"/>
    <mergeCell ref="S45:S46"/>
    <mergeCell ref="T45:T46"/>
    <mergeCell ref="U45:U46"/>
    <mergeCell ref="V45:V46"/>
    <mergeCell ref="W45:W46"/>
    <mergeCell ref="X45:X46"/>
    <mergeCell ref="M45:M46"/>
    <mergeCell ref="N45:N46"/>
    <mergeCell ref="O45:O46"/>
    <mergeCell ref="P45:P46"/>
    <mergeCell ref="Q45:Q46"/>
    <mergeCell ref="R45:R46"/>
    <mergeCell ref="G45:G46"/>
    <mergeCell ref="H45:H46"/>
    <mergeCell ref="I45:I46"/>
    <mergeCell ref="J45:J46"/>
    <mergeCell ref="K45:K46"/>
    <mergeCell ref="L45:L46"/>
    <mergeCell ref="AC43:AC44"/>
    <mergeCell ref="AD43:AD44"/>
    <mergeCell ref="AE43:AE44"/>
    <mergeCell ref="AF43:AF44"/>
    <mergeCell ref="AG43:AG44"/>
    <mergeCell ref="B45:B46"/>
    <mergeCell ref="C45:C46"/>
    <mergeCell ref="D45:D46"/>
    <mergeCell ref="E45:E46"/>
    <mergeCell ref="F45:F46"/>
    <mergeCell ref="W43:W44"/>
    <mergeCell ref="X43:X44"/>
    <mergeCell ref="Y43:Y44"/>
    <mergeCell ref="Z43:Z44"/>
    <mergeCell ref="AA43:AA44"/>
    <mergeCell ref="AB43:AB44"/>
    <mergeCell ref="Q43:Q44"/>
    <mergeCell ref="R43:R44"/>
    <mergeCell ref="S43:S44"/>
    <mergeCell ref="T43:T44"/>
    <mergeCell ref="U43:U44"/>
    <mergeCell ref="V43:V44"/>
    <mergeCell ref="K43:K44"/>
    <mergeCell ref="L43:L44"/>
    <mergeCell ref="M43:M44"/>
    <mergeCell ref="N43:N44"/>
    <mergeCell ref="O43:O44"/>
    <mergeCell ref="P43:P44"/>
    <mergeCell ref="C39:AI39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AB33:AB34"/>
    <mergeCell ref="AC33:AC34"/>
    <mergeCell ref="AD33:AD34"/>
    <mergeCell ref="AE33:AE34"/>
    <mergeCell ref="AF33:AF34"/>
    <mergeCell ref="AG33:AG34"/>
    <mergeCell ref="V33:V34"/>
    <mergeCell ref="W33:W34"/>
    <mergeCell ref="X33:X34"/>
    <mergeCell ref="Y33:Y34"/>
    <mergeCell ref="Z33:Z34"/>
    <mergeCell ref="AA33:AA34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AF31:AF32"/>
    <mergeCell ref="AG31:AG32"/>
    <mergeCell ref="B33:B34"/>
    <mergeCell ref="C33:C34"/>
    <mergeCell ref="D33:D34"/>
    <mergeCell ref="E33:E34"/>
    <mergeCell ref="F33:F34"/>
    <mergeCell ref="G33:G34"/>
    <mergeCell ref="H33:H34"/>
    <mergeCell ref="I33:I34"/>
    <mergeCell ref="Z31:Z32"/>
    <mergeCell ref="AA31:AA32"/>
    <mergeCell ref="AB31:AB32"/>
    <mergeCell ref="AC31:AC32"/>
    <mergeCell ref="AD31:AD32"/>
    <mergeCell ref="AE31:AE32"/>
    <mergeCell ref="T31:T32"/>
    <mergeCell ref="U31:U32"/>
    <mergeCell ref="V31:V32"/>
    <mergeCell ref="W31:W32"/>
    <mergeCell ref="X31:X32"/>
    <mergeCell ref="Y31:Y32"/>
    <mergeCell ref="N31:N32"/>
    <mergeCell ref="O31:O32"/>
    <mergeCell ref="P31:P32"/>
    <mergeCell ref="Q31:Q32"/>
    <mergeCell ref="R31:R32"/>
    <mergeCell ref="S31:S32"/>
    <mergeCell ref="H31:H32"/>
    <mergeCell ref="I31:I32"/>
    <mergeCell ref="AC29:AC30"/>
    <mergeCell ref="AD29:AD30"/>
    <mergeCell ref="AE29:AE30"/>
    <mergeCell ref="AF29:AF30"/>
    <mergeCell ref="AG29:AG30"/>
    <mergeCell ref="V29:V30"/>
    <mergeCell ref="W29:W30"/>
    <mergeCell ref="X29:X30"/>
    <mergeCell ref="Y29:Y30"/>
    <mergeCell ref="Z29:Z30"/>
    <mergeCell ref="AA29:AA30"/>
    <mergeCell ref="P29:P30"/>
    <mergeCell ref="Q29:Q30"/>
    <mergeCell ref="R29:R30"/>
    <mergeCell ref="S29:S30"/>
    <mergeCell ref="T29:T30"/>
    <mergeCell ref="U29:U30"/>
    <mergeCell ref="Q19:Q20"/>
    <mergeCell ref="R19:R20"/>
    <mergeCell ref="S19:S20"/>
    <mergeCell ref="T19:T20"/>
    <mergeCell ref="I19:I20"/>
    <mergeCell ref="J19:J20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AB29:AB30"/>
    <mergeCell ref="J29:J30"/>
    <mergeCell ref="K29:K30"/>
    <mergeCell ref="L29:L30"/>
    <mergeCell ref="M29:M30"/>
    <mergeCell ref="M17:M18"/>
    <mergeCell ref="N17:N18"/>
    <mergeCell ref="O17:O18"/>
    <mergeCell ref="P17:P18"/>
    <mergeCell ref="Q17:Q18"/>
    <mergeCell ref="R17:R18"/>
    <mergeCell ref="N29:N30"/>
    <mergeCell ref="O29:O30"/>
    <mergeCell ref="AG19:AG20"/>
    <mergeCell ref="C25:AI25"/>
    <mergeCell ref="B29:B30"/>
    <mergeCell ref="C29:C30"/>
    <mergeCell ref="D29:D30"/>
    <mergeCell ref="E29:E30"/>
    <mergeCell ref="F29:F30"/>
    <mergeCell ref="G29:G30"/>
    <mergeCell ref="H29:H30"/>
    <mergeCell ref="I29:I30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O19:O20"/>
    <mergeCell ref="P19:P20"/>
    <mergeCell ref="U15:U16"/>
    <mergeCell ref="V15:V16"/>
    <mergeCell ref="K15:K16"/>
    <mergeCell ref="L15:L16"/>
    <mergeCell ref="M15:M16"/>
    <mergeCell ref="N15:N16"/>
    <mergeCell ref="K19:K20"/>
    <mergeCell ref="L19:L20"/>
    <mergeCell ref="M19:M20"/>
    <mergeCell ref="N19:N20"/>
    <mergeCell ref="AE17:AE18"/>
    <mergeCell ref="AF17:AF18"/>
    <mergeCell ref="AG17:AG18"/>
    <mergeCell ref="B19:B20"/>
    <mergeCell ref="C19:C20"/>
    <mergeCell ref="D19:D20"/>
    <mergeCell ref="E19:E20"/>
    <mergeCell ref="F19:F20"/>
    <mergeCell ref="G19:G20"/>
    <mergeCell ref="H19:H20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U17:U18"/>
    <mergeCell ref="V17:V18"/>
    <mergeCell ref="W17:W18"/>
    <mergeCell ref="X17:X18"/>
    <mergeCell ref="B4:E4"/>
    <mergeCell ref="G4:J4"/>
    <mergeCell ref="S4:T4"/>
    <mergeCell ref="U4:V4"/>
    <mergeCell ref="W4:X4"/>
    <mergeCell ref="Y4:Z4"/>
    <mergeCell ref="G17:G18"/>
    <mergeCell ref="H17:H18"/>
    <mergeCell ref="I17:I18"/>
    <mergeCell ref="J17:J18"/>
    <mergeCell ref="K17:K18"/>
    <mergeCell ref="L17:L18"/>
    <mergeCell ref="AC15:AC16"/>
    <mergeCell ref="AD15:AD16"/>
    <mergeCell ref="AE15:AE16"/>
    <mergeCell ref="AF15:AF16"/>
    <mergeCell ref="AG15:AG16"/>
    <mergeCell ref="B17:B18"/>
    <mergeCell ref="C17:C18"/>
    <mergeCell ref="D17:D18"/>
    <mergeCell ref="E17:E18"/>
    <mergeCell ref="F17:F18"/>
    <mergeCell ref="W15:W16"/>
    <mergeCell ref="X15:X16"/>
    <mergeCell ref="Y15:Y16"/>
    <mergeCell ref="Z15:Z16"/>
    <mergeCell ref="AA15:AA16"/>
    <mergeCell ref="AB15:AB16"/>
    <mergeCell ref="Q15:Q16"/>
    <mergeCell ref="R15:R16"/>
    <mergeCell ref="S15:S16"/>
    <mergeCell ref="T15:T16"/>
    <mergeCell ref="U2:V2"/>
    <mergeCell ref="W2:X2"/>
    <mergeCell ref="Y2:Z2"/>
    <mergeCell ref="AB2:AF3"/>
    <mergeCell ref="AG2:AH3"/>
    <mergeCell ref="B3:E3"/>
    <mergeCell ref="S3:T3"/>
    <mergeCell ref="U3:V3"/>
    <mergeCell ref="W3:X3"/>
    <mergeCell ref="Y3:Z3"/>
    <mergeCell ref="O15:O16"/>
    <mergeCell ref="P15:P16"/>
    <mergeCell ref="C11:AI11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B4:AF5"/>
    <mergeCell ref="AG4:AH5"/>
    <mergeCell ref="B5:E5"/>
    <mergeCell ref="G5:J5"/>
    <mergeCell ref="L5:N5"/>
    <mergeCell ref="P5:R5"/>
    <mergeCell ref="S5:T5"/>
    <mergeCell ref="U5:V5"/>
    <mergeCell ref="W5:X5"/>
    <mergeCell ref="Y5:Z5"/>
  </mergeCells>
  <phoneticPr fontId="2"/>
  <conditionalFormatting sqref="AI19">
    <cfRule type="cellIs" dxfId="1089" priority="585" operator="lessThan">
      <formula>0.285</formula>
    </cfRule>
  </conditionalFormatting>
  <conditionalFormatting sqref="C13:AG14">
    <cfRule type="expression" dxfId="1088" priority="586">
      <formula>WEEKDAY(C$13)=7</formula>
    </cfRule>
    <cfRule type="expression" dxfId="1087" priority="587">
      <formula>WEEKDAY(C$13)=1</formula>
    </cfRule>
  </conditionalFormatting>
  <conditionalFormatting sqref="C27:AG28">
    <cfRule type="expression" dxfId="1086" priority="583">
      <formula>WEEKDAY(C$27)=7</formula>
    </cfRule>
    <cfRule type="expression" dxfId="1085" priority="584">
      <formula>WEEKDAY(C$27)=1</formula>
    </cfRule>
  </conditionalFormatting>
  <conditionalFormatting sqref="C41:AG42">
    <cfRule type="expression" dxfId="1084" priority="581">
      <formula>WEEKDAY(C$41)=7</formula>
    </cfRule>
    <cfRule type="expression" dxfId="1083" priority="582">
      <formula>WEEKDAY(C$41)=1</formula>
    </cfRule>
  </conditionalFormatting>
  <conditionalFormatting sqref="C55:AG56">
    <cfRule type="expression" dxfId="1082" priority="579">
      <formula>WEEKDAY(C$55)=7</formula>
    </cfRule>
    <cfRule type="expression" dxfId="1081" priority="580">
      <formula>WEEKDAY(C$55)=1</formula>
    </cfRule>
  </conditionalFormatting>
  <conditionalFormatting sqref="C69:AG70">
    <cfRule type="expression" dxfId="1080" priority="577">
      <formula>WEEKDAY(C$69)=7</formula>
    </cfRule>
    <cfRule type="expression" dxfId="1079" priority="578">
      <formula>WEEKDAY(C$69)=1</formula>
    </cfRule>
  </conditionalFormatting>
  <conditionalFormatting sqref="C83:AG84">
    <cfRule type="expression" dxfId="1078" priority="575">
      <formula>WEEKDAY(C$83)=7</formula>
    </cfRule>
    <cfRule type="expression" dxfId="1077" priority="576">
      <formula>WEEKDAY(C$83)=1</formula>
    </cfRule>
  </conditionalFormatting>
  <conditionalFormatting sqref="C97:AG98">
    <cfRule type="expression" dxfId="1076" priority="573">
      <formula>WEEKDAY(C$97)=7</formula>
    </cfRule>
    <cfRule type="expression" dxfId="1075" priority="574">
      <formula>WEEKDAY(C$97)=1</formula>
    </cfRule>
  </conditionalFormatting>
  <conditionalFormatting sqref="C111:AG112">
    <cfRule type="expression" dxfId="1074" priority="571">
      <formula>WEEKDAY(C$111)=7</formula>
    </cfRule>
    <cfRule type="expression" dxfId="1073" priority="572">
      <formula>WEEKDAY(C$111)=1</formula>
    </cfRule>
  </conditionalFormatting>
  <conditionalFormatting sqref="C125:AG126">
    <cfRule type="expression" dxfId="1072" priority="569">
      <formula>WEEKDAY(C$125)=7</formula>
    </cfRule>
    <cfRule type="expression" dxfId="1071" priority="570">
      <formula>WEEKDAY(C$125)=1</formula>
    </cfRule>
  </conditionalFormatting>
  <conditionalFormatting sqref="C139:AG140">
    <cfRule type="expression" dxfId="1070" priority="567">
      <formula>WEEKDAY(C$139)=7</formula>
    </cfRule>
    <cfRule type="expression" dxfId="1069" priority="568">
      <formula>WEEKDAY(C$139)=1</formula>
    </cfRule>
  </conditionalFormatting>
  <conditionalFormatting sqref="C153:AG154">
    <cfRule type="expression" dxfId="1068" priority="565">
      <formula>WEEKDAY(C$153)=7</formula>
    </cfRule>
    <cfRule type="expression" dxfId="1067" priority="566">
      <formula>WEEKDAY(C$153)=1</formula>
    </cfRule>
  </conditionalFormatting>
  <conditionalFormatting sqref="C167:AG168">
    <cfRule type="expression" dxfId="1066" priority="563">
      <formula>WEEKDAY(C$167)=7</formula>
    </cfRule>
    <cfRule type="expression" dxfId="1065" priority="564">
      <formula>WEEKDAY(C$167)=1</formula>
    </cfRule>
  </conditionalFormatting>
  <conditionalFormatting sqref="C181:AG182">
    <cfRule type="expression" dxfId="1064" priority="561">
      <formula>WEEKDAY(C$181)=7</formula>
    </cfRule>
    <cfRule type="expression" dxfId="1063" priority="562">
      <formula>WEEKDAY(C$181)=1</formula>
    </cfRule>
  </conditionalFormatting>
  <conditionalFormatting sqref="C195:AG196">
    <cfRule type="expression" dxfId="1062" priority="559">
      <formula>WEEKDAY(C$195)=7</formula>
    </cfRule>
    <cfRule type="expression" dxfId="1061" priority="560">
      <formula>WEEKDAY(C$195)=1</formula>
    </cfRule>
  </conditionalFormatting>
  <conditionalFormatting sqref="C209:AG210">
    <cfRule type="expression" dxfId="1060" priority="557">
      <formula>WEEKDAY(C$209)=7</formula>
    </cfRule>
    <cfRule type="expression" dxfId="1059" priority="558">
      <formula>WEEKDAY(C$209)=1</formula>
    </cfRule>
  </conditionalFormatting>
  <conditionalFormatting sqref="C223:AG224">
    <cfRule type="expression" dxfId="1058" priority="555">
      <formula>WEEKDAY(C$223)=7</formula>
    </cfRule>
    <cfRule type="expression" dxfId="1057" priority="556">
      <formula>WEEKDAY(C$223)=1</formula>
    </cfRule>
  </conditionalFormatting>
  <conditionalFormatting sqref="C237:AG238">
    <cfRule type="expression" dxfId="1056" priority="553">
      <formula>WEEKDAY(C$237)=7</formula>
    </cfRule>
    <cfRule type="expression" dxfId="1055" priority="554">
      <formula>WEEKDAY(C$237)=1</formula>
    </cfRule>
  </conditionalFormatting>
  <conditionalFormatting sqref="C251:AG252">
    <cfRule type="expression" dxfId="1054" priority="551">
      <formula>WEEKDAY(C$251)=7</formula>
    </cfRule>
    <cfRule type="expression" dxfId="1053" priority="552">
      <formula>WEEKDAY(C$251)=1</formula>
    </cfRule>
  </conditionalFormatting>
  <conditionalFormatting sqref="C265:AG266">
    <cfRule type="expression" dxfId="1052" priority="549">
      <formula>WEEKDAY(C$265)=7</formula>
    </cfRule>
    <cfRule type="expression" dxfId="1051" priority="550">
      <formula>WEEKDAY(C$265)=1</formula>
    </cfRule>
  </conditionalFormatting>
  <conditionalFormatting sqref="C279:AG280">
    <cfRule type="expression" dxfId="1050" priority="547">
      <formula>WEEKDAY(C$279)=7</formula>
    </cfRule>
    <cfRule type="expression" dxfId="1049" priority="548">
      <formula>WEEKDAY(C$279)=1</formula>
    </cfRule>
  </conditionalFormatting>
  <conditionalFormatting sqref="C293:AG294">
    <cfRule type="expression" dxfId="1048" priority="545">
      <formula>WEEKDAY(C$293)=7</formula>
    </cfRule>
    <cfRule type="expression" dxfId="1047" priority="546">
      <formula>WEEKDAY(C$293)=1</formula>
    </cfRule>
  </conditionalFormatting>
  <conditionalFormatting sqref="AG2:AH5">
    <cfRule type="expression" dxfId="1046" priority="544">
      <formula>$AG$4="未達成"</formula>
    </cfRule>
  </conditionalFormatting>
  <conditionalFormatting sqref="C17:E20 H17:L20 O17:S20 V17:Z20 AC17:AG20">
    <cfRule type="cellIs" dxfId="1045" priority="540" operator="equal">
      <formula>"雨"</formula>
    </cfRule>
    <cfRule type="cellIs" dxfId="1044" priority="541" operator="equal">
      <formula>"休"</formula>
    </cfRule>
  </conditionalFormatting>
  <conditionalFormatting sqref="C15:AG16">
    <cfRule type="cellIs" priority="539" operator="equal">
      <formula>"中止,夏休,冬休"</formula>
    </cfRule>
  </conditionalFormatting>
  <conditionalFormatting sqref="C31:D34 U31:U34 G31:G34 AG31:AG34">
    <cfRule type="cellIs" dxfId="1043" priority="536" operator="equal">
      <formula>"雨"</formula>
    </cfRule>
    <cfRule type="cellIs" dxfId="1042" priority="537" operator="equal">
      <formula>"休"</formula>
    </cfRule>
  </conditionalFormatting>
  <conditionalFormatting sqref="C29:AG30">
    <cfRule type="cellIs" priority="535" operator="equal">
      <formula>"中止,夏休,冬休"</formula>
    </cfRule>
  </conditionalFormatting>
  <conditionalFormatting sqref="AI33">
    <cfRule type="cellIs" dxfId="1041" priority="534" operator="lessThan">
      <formula>0.285</formula>
    </cfRule>
  </conditionalFormatting>
  <conditionalFormatting sqref="C45:D48 N45:N48 U45:U48 AB45:AB48 AG45:AG48 G45:G48">
    <cfRule type="cellIs" dxfId="1040" priority="532" operator="equal">
      <formula>"雨"</formula>
    </cfRule>
    <cfRule type="cellIs" dxfId="1039" priority="533" operator="equal">
      <formula>"休"</formula>
    </cfRule>
  </conditionalFormatting>
  <conditionalFormatting sqref="C43:AG44">
    <cfRule type="cellIs" priority="531" operator="equal">
      <formula>"中止,夏休,冬休"</formula>
    </cfRule>
  </conditionalFormatting>
  <conditionalFormatting sqref="C59:D62 K59:K62 R59:R62 AF59:AG62 Y59:Y62 G59:G62 N59:N62 U59:U62 AB59:AB62">
    <cfRule type="cellIs" dxfId="1038" priority="529" operator="equal">
      <formula>"雨"</formula>
    </cfRule>
    <cfRule type="cellIs" dxfId="1037" priority="530" operator="equal">
      <formula>"休"</formula>
    </cfRule>
  </conditionalFormatting>
  <conditionalFormatting sqref="C57:AG58">
    <cfRule type="cellIs" priority="528" operator="equal">
      <formula>"中止,夏休,冬休"</formula>
    </cfRule>
  </conditionalFormatting>
  <conditionalFormatting sqref="C73:D76 Y73:Y76 AF73:AG76 R73:R76 K73:K76">
    <cfRule type="cellIs" dxfId="1036" priority="525" operator="equal">
      <formula>"雨"</formula>
    </cfRule>
    <cfRule type="cellIs" dxfId="1035" priority="526" operator="equal">
      <formula>"休"</formula>
    </cfRule>
  </conditionalFormatting>
  <conditionalFormatting sqref="C71:AG72">
    <cfRule type="cellIs" priority="524" operator="equal">
      <formula>"中止,夏休,冬休"</formula>
    </cfRule>
  </conditionalFormatting>
  <conditionalFormatting sqref="C87:C90 M87:M90 T87:T90 AA87:AA90 AF87:AG90 F87:F90">
    <cfRule type="cellIs" dxfId="1034" priority="521" operator="equal">
      <formula>"雨"</formula>
    </cfRule>
    <cfRule type="cellIs" dxfId="1033" priority="522" operator="equal">
      <formula>"休"</formula>
    </cfRule>
  </conditionalFormatting>
  <conditionalFormatting sqref="C85:AG86">
    <cfRule type="cellIs" priority="520" operator="equal">
      <formula>"中止,夏休,冬休"</formula>
    </cfRule>
  </conditionalFormatting>
  <conditionalFormatting sqref="C101:C104 AF101:AG104 F101:F104 M101:M104 T101:T104 AA101:AA104">
    <cfRule type="cellIs" dxfId="1032" priority="517" operator="equal">
      <formula>"雨"</formula>
    </cfRule>
    <cfRule type="cellIs" dxfId="1031" priority="518" operator="equal">
      <formula>"休"</formula>
    </cfRule>
  </conditionalFormatting>
  <conditionalFormatting sqref="C99:AG100">
    <cfRule type="cellIs" priority="516" operator="equal">
      <formula>"中止,夏休,冬休"</formula>
    </cfRule>
  </conditionalFormatting>
  <conditionalFormatting sqref="C115:C118 H115:H118 O115:O118 V115:V118 AC115:AC118 AG115:AG118">
    <cfRule type="cellIs" dxfId="1030" priority="513" operator="equal">
      <formula>"雨"</formula>
    </cfRule>
    <cfRule type="cellIs" dxfId="1029" priority="514" operator="equal">
      <formula>"休"</formula>
    </cfRule>
  </conditionalFormatting>
  <conditionalFormatting sqref="C113:AG114">
    <cfRule type="cellIs" priority="512" operator="equal">
      <formula>"中止,夏休,冬休"</formula>
    </cfRule>
  </conditionalFormatting>
  <conditionalFormatting sqref="D129:E132 L129:L132 S129:S132 Z129:Z132 AF129:AG132 H129:H132 O129:O132 V129:V132 AC129:AC132">
    <cfRule type="cellIs" dxfId="1028" priority="509" operator="equal">
      <formula>"雨"</formula>
    </cfRule>
    <cfRule type="cellIs" dxfId="1027" priority="510" operator="equal">
      <formula>"休"</formula>
    </cfRule>
  </conditionalFormatting>
  <conditionalFormatting sqref="C127:AG128">
    <cfRule type="cellIs" priority="508" operator="equal">
      <formula>"中止,夏休,冬休"</formula>
    </cfRule>
  </conditionalFormatting>
  <conditionalFormatting sqref="C143:E146 O143:S146 V143:Z146 AC143:AG146 H143:L146">
    <cfRule type="cellIs" dxfId="1026" priority="505" operator="equal">
      <formula>"雨"</formula>
    </cfRule>
    <cfRule type="cellIs" dxfId="1025" priority="506" operator="equal">
      <formula>"休"</formula>
    </cfRule>
  </conditionalFormatting>
  <conditionalFormatting sqref="C141:AG142">
    <cfRule type="cellIs" priority="504" operator="equal">
      <formula>"中止,夏休,冬休"</formula>
    </cfRule>
  </conditionalFormatting>
  <conditionalFormatting sqref="E157:I160 S157:W160 L157:P160 Z157:AG160">
    <cfRule type="cellIs" dxfId="1024" priority="501" operator="equal">
      <formula>"雨"</formula>
    </cfRule>
    <cfRule type="cellIs" dxfId="1023" priority="502" operator="equal">
      <formula>"休"</formula>
    </cfRule>
  </conditionalFormatting>
  <conditionalFormatting sqref="C155:AG156">
    <cfRule type="cellIs" priority="500" operator="equal">
      <formula>"中止,夏休,冬休"</formula>
    </cfRule>
  </conditionalFormatting>
  <conditionalFormatting sqref="AI20">
    <cfRule type="expression" dxfId="1022" priority="498">
      <formula>AI20="NG"</formula>
    </cfRule>
  </conditionalFormatting>
  <conditionalFormatting sqref="C171:AG174">
    <cfRule type="cellIs" dxfId="1021" priority="496" operator="equal">
      <formula>"雨"</formula>
    </cfRule>
    <cfRule type="cellIs" dxfId="1020" priority="497" operator="equal">
      <formula>"休"</formula>
    </cfRule>
  </conditionalFormatting>
  <conditionalFormatting sqref="C169:AG170">
    <cfRule type="cellIs" priority="495" operator="equal">
      <formula>"中止,夏休,冬休"</formula>
    </cfRule>
  </conditionalFormatting>
  <conditionalFormatting sqref="C185:AG188">
    <cfRule type="cellIs" dxfId="1019" priority="492" operator="equal">
      <formula>"雨"</formula>
    </cfRule>
    <cfRule type="cellIs" dxfId="1018" priority="493" operator="equal">
      <formula>"休"</formula>
    </cfRule>
  </conditionalFormatting>
  <conditionalFormatting sqref="C183:AG184">
    <cfRule type="cellIs" priority="491" operator="equal">
      <formula>"中止,夏休,冬休"</formula>
    </cfRule>
  </conditionalFormatting>
  <conditionalFormatting sqref="C199:AG202">
    <cfRule type="cellIs" dxfId="1017" priority="488" operator="equal">
      <formula>"雨"</formula>
    </cfRule>
    <cfRule type="cellIs" dxfId="1016" priority="489" operator="equal">
      <formula>"休"</formula>
    </cfRule>
  </conditionalFormatting>
  <conditionalFormatting sqref="C197:AG198">
    <cfRule type="cellIs" priority="487" operator="equal">
      <formula>"中止,夏休,冬休"</formula>
    </cfRule>
  </conditionalFormatting>
  <conditionalFormatting sqref="C213:AG216">
    <cfRule type="cellIs" dxfId="1015" priority="484" operator="equal">
      <formula>"雨"</formula>
    </cfRule>
    <cfRule type="cellIs" dxfId="1014" priority="485" operator="equal">
      <formula>"休"</formula>
    </cfRule>
  </conditionalFormatting>
  <conditionalFormatting sqref="C211:AG212">
    <cfRule type="cellIs" priority="483" operator="equal">
      <formula>"中止,夏休,冬休"</formula>
    </cfRule>
  </conditionalFormatting>
  <conditionalFormatting sqref="C227:AG230">
    <cfRule type="cellIs" dxfId="1013" priority="480" operator="equal">
      <formula>"雨"</formula>
    </cfRule>
    <cfRule type="cellIs" dxfId="1012" priority="481" operator="equal">
      <formula>"休"</formula>
    </cfRule>
  </conditionalFormatting>
  <conditionalFormatting sqref="C225:AG226">
    <cfRule type="cellIs" priority="479" operator="equal">
      <formula>"中止,夏休,冬休"</formula>
    </cfRule>
  </conditionalFormatting>
  <conditionalFormatting sqref="C241:AG244">
    <cfRule type="cellIs" dxfId="1011" priority="476" operator="equal">
      <formula>"雨"</formula>
    </cfRule>
    <cfRule type="cellIs" dxfId="1010" priority="477" operator="equal">
      <formula>"休"</formula>
    </cfRule>
  </conditionalFormatting>
  <conditionalFormatting sqref="C239:AG240">
    <cfRule type="cellIs" priority="475" operator="equal">
      <formula>"中止,夏休,冬休"</formula>
    </cfRule>
  </conditionalFormatting>
  <conditionalFormatting sqref="C255:AG258">
    <cfRule type="cellIs" dxfId="1009" priority="472" operator="equal">
      <formula>"雨"</formula>
    </cfRule>
    <cfRule type="cellIs" dxfId="1008" priority="473" operator="equal">
      <formula>"休"</formula>
    </cfRule>
  </conditionalFormatting>
  <conditionalFormatting sqref="C253:AG254">
    <cfRule type="cellIs" priority="471" operator="equal">
      <formula>"中止,夏休,冬休"</formula>
    </cfRule>
  </conditionalFormatting>
  <conditionalFormatting sqref="C269:AG272">
    <cfRule type="cellIs" dxfId="1007" priority="468" operator="equal">
      <formula>"雨"</formula>
    </cfRule>
    <cfRule type="cellIs" dxfId="1006" priority="469" operator="equal">
      <formula>"休"</formula>
    </cfRule>
  </conditionalFormatting>
  <conditionalFormatting sqref="C267:AG268">
    <cfRule type="cellIs" priority="467" operator="equal">
      <formula>"中止,夏休,冬休"</formula>
    </cfRule>
  </conditionalFormatting>
  <conditionalFormatting sqref="C283:AG286">
    <cfRule type="cellIs" dxfId="1005" priority="464" operator="equal">
      <formula>"雨"</formula>
    </cfRule>
    <cfRule type="cellIs" dxfId="1004" priority="465" operator="equal">
      <formula>"休"</formula>
    </cfRule>
  </conditionalFormatting>
  <conditionalFormatting sqref="C281:AG282">
    <cfRule type="cellIs" priority="463" operator="equal">
      <formula>"中止,夏休,冬休"</formula>
    </cfRule>
  </conditionalFormatting>
  <conditionalFormatting sqref="C297:AG300">
    <cfRule type="cellIs" dxfId="1003" priority="460" operator="equal">
      <formula>"雨"</formula>
    </cfRule>
    <cfRule type="cellIs" dxfId="1002" priority="461" operator="equal">
      <formula>"休"</formula>
    </cfRule>
  </conditionalFormatting>
  <conditionalFormatting sqref="C295:AG296">
    <cfRule type="cellIs" priority="459" operator="equal">
      <formula>"中止,夏休,冬休"</formula>
    </cfRule>
  </conditionalFormatting>
  <conditionalFormatting sqref="T129:T132">
    <cfRule type="cellIs" dxfId="1001" priority="223" operator="equal">
      <formula>"雨"</formula>
    </cfRule>
    <cfRule type="cellIs" dxfId="1000" priority="224" operator="equal">
      <formula>"休"</formula>
    </cfRule>
  </conditionalFormatting>
  <conditionalFormatting sqref="AF115:AF118">
    <cfRule type="cellIs" dxfId="999" priority="456" operator="equal">
      <formula>"雨"</formula>
    </cfRule>
    <cfRule type="cellIs" dxfId="998" priority="457" operator="equal">
      <formula>"休"</formula>
    </cfRule>
  </conditionalFormatting>
  <conditionalFormatting sqref="C129:C132">
    <cfRule type="cellIs" dxfId="997" priority="454" operator="equal">
      <formula>"雨"</formula>
    </cfRule>
    <cfRule type="cellIs" dxfId="996" priority="455" operator="equal">
      <formula>"休"</formula>
    </cfRule>
  </conditionalFormatting>
  <conditionalFormatting sqref="Q157:R160">
    <cfRule type="cellIs" dxfId="995" priority="452" operator="equal">
      <formula>"雨"</formula>
    </cfRule>
    <cfRule type="cellIs" dxfId="994" priority="453" operator="equal">
      <formula>"休"</formula>
    </cfRule>
  </conditionalFormatting>
  <conditionalFormatting sqref="J157:K160">
    <cfRule type="cellIs" dxfId="993" priority="450" operator="equal">
      <formula>"雨"</formula>
    </cfRule>
    <cfRule type="cellIs" dxfId="992" priority="451" operator="equal">
      <formula>"休"</formula>
    </cfRule>
  </conditionalFormatting>
  <conditionalFormatting sqref="C157:D160">
    <cfRule type="cellIs" dxfId="991" priority="448" operator="equal">
      <formula>"雨"</formula>
    </cfRule>
    <cfRule type="cellIs" dxfId="990" priority="449" operator="equal">
      <formula>"休"</formula>
    </cfRule>
  </conditionalFormatting>
  <conditionalFormatting sqref="X157:Y160">
    <cfRule type="cellIs" dxfId="989" priority="446" operator="equal">
      <formula>"雨"</formula>
    </cfRule>
    <cfRule type="cellIs" dxfId="988" priority="447" operator="equal">
      <formula>"休"</formula>
    </cfRule>
  </conditionalFormatting>
  <conditionalFormatting sqref="AI47">
    <cfRule type="cellIs" dxfId="987" priority="445" operator="lessThan">
      <formula>0.285</formula>
    </cfRule>
  </conditionalFormatting>
  <conditionalFormatting sqref="AI61">
    <cfRule type="cellIs" dxfId="986" priority="444" operator="lessThan">
      <formula>0.285</formula>
    </cfRule>
  </conditionalFormatting>
  <conditionalFormatting sqref="AI75">
    <cfRule type="cellIs" dxfId="985" priority="443" operator="lessThan">
      <formula>0.285</formula>
    </cfRule>
  </conditionalFormatting>
  <conditionalFormatting sqref="AI89">
    <cfRule type="cellIs" dxfId="984" priority="442" operator="lessThan">
      <formula>0.285</formula>
    </cfRule>
  </conditionalFormatting>
  <conditionalFormatting sqref="AI103">
    <cfRule type="cellIs" dxfId="983" priority="441" operator="lessThan">
      <formula>0.285</formula>
    </cfRule>
  </conditionalFormatting>
  <conditionalFormatting sqref="AI117">
    <cfRule type="cellIs" dxfId="982" priority="440" operator="lessThan">
      <formula>0.285</formula>
    </cfRule>
  </conditionalFormatting>
  <conditionalFormatting sqref="AI131">
    <cfRule type="cellIs" dxfId="981" priority="439" operator="lessThan">
      <formula>0.285</formula>
    </cfRule>
  </conditionalFormatting>
  <conditionalFormatting sqref="AI145">
    <cfRule type="cellIs" dxfId="980" priority="438" operator="lessThan">
      <formula>0.285</formula>
    </cfRule>
  </conditionalFormatting>
  <conditionalFormatting sqref="AI159">
    <cfRule type="cellIs" dxfId="979" priority="437" operator="lessThan">
      <formula>0.285</formula>
    </cfRule>
  </conditionalFormatting>
  <conditionalFormatting sqref="AI173">
    <cfRule type="cellIs" dxfId="978" priority="436" operator="lessThan">
      <formula>0.285</formula>
    </cfRule>
  </conditionalFormatting>
  <conditionalFormatting sqref="AI187">
    <cfRule type="cellIs" dxfId="977" priority="435" operator="lessThan">
      <formula>0.285</formula>
    </cfRule>
  </conditionalFormatting>
  <conditionalFormatting sqref="AI201">
    <cfRule type="cellIs" dxfId="976" priority="434" operator="lessThan">
      <formula>0.285</formula>
    </cfRule>
  </conditionalFormatting>
  <conditionalFormatting sqref="AI215">
    <cfRule type="cellIs" dxfId="975" priority="433" operator="lessThan">
      <formula>0.285</formula>
    </cfRule>
  </conditionalFormatting>
  <conditionalFormatting sqref="AI229">
    <cfRule type="cellIs" dxfId="974" priority="432" operator="lessThan">
      <formula>0.285</formula>
    </cfRule>
  </conditionalFormatting>
  <conditionalFormatting sqref="AI243">
    <cfRule type="cellIs" dxfId="973" priority="431" operator="lessThan">
      <formula>0.285</formula>
    </cfRule>
  </conditionalFormatting>
  <conditionalFormatting sqref="AI257">
    <cfRule type="cellIs" dxfId="972" priority="430" operator="lessThan">
      <formula>0.285</formula>
    </cfRule>
  </conditionalFormatting>
  <conditionalFormatting sqref="AI271">
    <cfRule type="cellIs" dxfId="971" priority="429" operator="lessThan">
      <formula>0.285</formula>
    </cfRule>
  </conditionalFormatting>
  <conditionalFormatting sqref="AI285">
    <cfRule type="cellIs" dxfId="970" priority="428" operator="lessThan">
      <formula>0.285</formula>
    </cfRule>
  </conditionalFormatting>
  <conditionalFormatting sqref="AI299">
    <cfRule type="cellIs" dxfId="969" priority="427" operator="lessThan">
      <formula>0.285</formula>
    </cfRule>
  </conditionalFormatting>
  <conditionalFormatting sqref="E33:F34">
    <cfRule type="cellIs" dxfId="968" priority="425" operator="equal">
      <formula>"雨"</formula>
    </cfRule>
    <cfRule type="cellIs" dxfId="967" priority="426" operator="equal">
      <formula>"休"</formula>
    </cfRule>
  </conditionalFormatting>
  <conditionalFormatting sqref="F17:F20">
    <cfRule type="cellIs" dxfId="966" priority="29" operator="equal">
      <formula>"雨"</formula>
    </cfRule>
    <cfRule type="cellIs" dxfId="965" priority="30" operator="equal">
      <formula>"休"</formula>
    </cfRule>
  </conditionalFormatting>
  <conditionalFormatting sqref="M17:M20">
    <cfRule type="cellIs" dxfId="964" priority="33" operator="equal">
      <formula>"雨"</formula>
    </cfRule>
    <cfRule type="cellIs" dxfId="963" priority="34" operator="equal">
      <formula>"休"</formula>
    </cfRule>
  </conditionalFormatting>
  <conditionalFormatting sqref="J31:J34">
    <cfRule type="cellIs" dxfId="962" priority="37" operator="equal">
      <formula>"雨"</formula>
    </cfRule>
    <cfRule type="cellIs" dxfId="961" priority="38" operator="equal">
      <formula>"休"</formula>
    </cfRule>
  </conditionalFormatting>
  <conditionalFormatting sqref="Q31:Q34">
    <cfRule type="cellIs" dxfId="960" priority="41" operator="equal">
      <formula>"雨"</formula>
    </cfRule>
    <cfRule type="cellIs" dxfId="959" priority="42" operator="equal">
      <formula>"休"</formula>
    </cfRule>
  </conditionalFormatting>
  <conditionalFormatting sqref="X31:X34">
    <cfRule type="cellIs" dxfId="958" priority="45" operator="equal">
      <formula>"雨"</formula>
    </cfRule>
    <cfRule type="cellIs" dxfId="957" priority="46" operator="equal">
      <formula>"休"</formula>
    </cfRule>
  </conditionalFormatting>
  <conditionalFormatting sqref="AE31:AE34">
    <cfRule type="cellIs" dxfId="956" priority="49" operator="equal">
      <formula>"雨"</formula>
    </cfRule>
    <cfRule type="cellIs" dxfId="955" priority="50" operator="equal">
      <formula>"休"</formula>
    </cfRule>
  </conditionalFormatting>
  <conditionalFormatting sqref="H45:H48">
    <cfRule type="cellIs" dxfId="954" priority="53" operator="equal">
      <formula>"雨"</formula>
    </cfRule>
    <cfRule type="cellIs" dxfId="953" priority="54" operator="equal">
      <formula>"休"</formula>
    </cfRule>
  </conditionalFormatting>
  <conditionalFormatting sqref="E31:F32">
    <cfRule type="cellIs" dxfId="952" priority="423" operator="equal">
      <formula>"雨"</formula>
    </cfRule>
    <cfRule type="cellIs" dxfId="951" priority="424" operator="equal">
      <formula>"休"</formula>
    </cfRule>
  </conditionalFormatting>
  <conditionalFormatting sqref="N31:N34">
    <cfRule type="cellIs" dxfId="950" priority="421" operator="equal">
      <formula>"雨"</formula>
    </cfRule>
    <cfRule type="cellIs" dxfId="949" priority="422" operator="equal">
      <formula>"休"</formula>
    </cfRule>
  </conditionalFormatting>
  <conditionalFormatting sqref="L33:M34">
    <cfRule type="cellIs" dxfId="948" priority="419" operator="equal">
      <formula>"雨"</formula>
    </cfRule>
    <cfRule type="cellIs" dxfId="947" priority="420" operator="equal">
      <formula>"休"</formula>
    </cfRule>
  </conditionalFormatting>
  <conditionalFormatting sqref="L31:M32">
    <cfRule type="cellIs" dxfId="946" priority="417" operator="equal">
      <formula>"雨"</formula>
    </cfRule>
    <cfRule type="cellIs" dxfId="945" priority="418" operator="equal">
      <formula>"休"</formula>
    </cfRule>
  </conditionalFormatting>
  <conditionalFormatting sqref="T31:T34">
    <cfRule type="cellIs" dxfId="944" priority="415" operator="equal">
      <formula>"雨"</formula>
    </cfRule>
    <cfRule type="cellIs" dxfId="943" priority="416" operator="equal">
      <formula>"休"</formula>
    </cfRule>
  </conditionalFormatting>
  <conditionalFormatting sqref="S33:S34">
    <cfRule type="cellIs" dxfId="942" priority="413" operator="equal">
      <formula>"雨"</formula>
    </cfRule>
    <cfRule type="cellIs" dxfId="941" priority="414" operator="equal">
      <formula>"休"</formula>
    </cfRule>
  </conditionalFormatting>
  <conditionalFormatting sqref="S31:S32">
    <cfRule type="cellIs" dxfId="940" priority="411" operator="equal">
      <formula>"雨"</formula>
    </cfRule>
    <cfRule type="cellIs" dxfId="939" priority="412" operator="equal">
      <formula>"休"</formula>
    </cfRule>
  </conditionalFormatting>
  <conditionalFormatting sqref="AB31:AB34">
    <cfRule type="cellIs" dxfId="938" priority="409" operator="equal">
      <formula>"雨"</formula>
    </cfRule>
    <cfRule type="cellIs" dxfId="937" priority="410" operator="equal">
      <formula>"休"</formula>
    </cfRule>
  </conditionalFormatting>
  <conditionalFormatting sqref="Z33:AA34">
    <cfRule type="cellIs" dxfId="936" priority="407" operator="equal">
      <formula>"雨"</formula>
    </cfRule>
    <cfRule type="cellIs" dxfId="935" priority="408" operator="equal">
      <formula>"休"</formula>
    </cfRule>
  </conditionalFormatting>
  <conditionalFormatting sqref="Z31:AA32">
    <cfRule type="cellIs" dxfId="934" priority="405" operator="equal">
      <formula>"雨"</formula>
    </cfRule>
    <cfRule type="cellIs" dxfId="933" priority="406" operator="equal">
      <formula>"休"</formula>
    </cfRule>
  </conditionalFormatting>
  <conditionalFormatting sqref="K45:K48">
    <cfRule type="cellIs" dxfId="932" priority="403" operator="equal">
      <formula>"雨"</formula>
    </cfRule>
    <cfRule type="cellIs" dxfId="931" priority="404" operator="equal">
      <formula>"休"</formula>
    </cfRule>
  </conditionalFormatting>
  <conditionalFormatting sqref="J47:J48">
    <cfRule type="cellIs" dxfId="930" priority="401" operator="equal">
      <formula>"雨"</formula>
    </cfRule>
    <cfRule type="cellIs" dxfId="929" priority="402" operator="equal">
      <formula>"休"</formula>
    </cfRule>
  </conditionalFormatting>
  <conditionalFormatting sqref="J45:J46">
    <cfRule type="cellIs" dxfId="928" priority="399" operator="equal">
      <formula>"雨"</formula>
    </cfRule>
    <cfRule type="cellIs" dxfId="927" priority="400" operator="equal">
      <formula>"休"</formula>
    </cfRule>
  </conditionalFormatting>
  <conditionalFormatting sqref="R45:R48">
    <cfRule type="cellIs" dxfId="926" priority="397" operator="equal">
      <formula>"雨"</formula>
    </cfRule>
    <cfRule type="cellIs" dxfId="925" priority="398" operator="equal">
      <formula>"休"</formula>
    </cfRule>
  </conditionalFormatting>
  <conditionalFormatting sqref="Q47:Q48">
    <cfRule type="cellIs" dxfId="924" priority="395" operator="equal">
      <formula>"雨"</formula>
    </cfRule>
    <cfRule type="cellIs" dxfId="923" priority="396" operator="equal">
      <formula>"休"</formula>
    </cfRule>
  </conditionalFormatting>
  <conditionalFormatting sqref="Q45:Q46">
    <cfRule type="cellIs" dxfId="922" priority="393" operator="equal">
      <formula>"雨"</formula>
    </cfRule>
    <cfRule type="cellIs" dxfId="921" priority="394" operator="equal">
      <formula>"休"</formula>
    </cfRule>
  </conditionalFormatting>
  <conditionalFormatting sqref="Y45:Y48">
    <cfRule type="cellIs" dxfId="920" priority="391" operator="equal">
      <formula>"雨"</formula>
    </cfRule>
    <cfRule type="cellIs" dxfId="919" priority="392" operator="equal">
      <formula>"休"</formula>
    </cfRule>
  </conditionalFormatting>
  <conditionalFormatting sqref="X47:X48">
    <cfRule type="cellIs" dxfId="918" priority="389" operator="equal">
      <formula>"雨"</formula>
    </cfRule>
    <cfRule type="cellIs" dxfId="917" priority="390" operator="equal">
      <formula>"休"</formula>
    </cfRule>
  </conditionalFormatting>
  <conditionalFormatting sqref="X45:X46">
    <cfRule type="cellIs" dxfId="916" priority="387" operator="equal">
      <formula>"雨"</formula>
    </cfRule>
    <cfRule type="cellIs" dxfId="915" priority="388" operator="equal">
      <formula>"休"</formula>
    </cfRule>
  </conditionalFormatting>
  <conditionalFormatting sqref="AF45:AF48">
    <cfRule type="cellIs" dxfId="914" priority="385" operator="equal">
      <formula>"雨"</formula>
    </cfRule>
    <cfRule type="cellIs" dxfId="913" priority="386" operator="equal">
      <formula>"休"</formula>
    </cfRule>
  </conditionalFormatting>
  <conditionalFormatting sqref="AE47:AE48">
    <cfRule type="cellIs" dxfId="912" priority="383" operator="equal">
      <formula>"雨"</formula>
    </cfRule>
    <cfRule type="cellIs" dxfId="911" priority="384" operator="equal">
      <formula>"休"</formula>
    </cfRule>
  </conditionalFormatting>
  <conditionalFormatting sqref="AE45:AE46">
    <cfRule type="cellIs" dxfId="910" priority="381" operator="equal">
      <formula>"雨"</formula>
    </cfRule>
    <cfRule type="cellIs" dxfId="909" priority="382" operator="equal">
      <formula>"休"</formula>
    </cfRule>
  </conditionalFormatting>
  <conditionalFormatting sqref="H61:H62">
    <cfRule type="cellIs" dxfId="908" priority="379" operator="equal">
      <formula>"雨"</formula>
    </cfRule>
    <cfRule type="cellIs" dxfId="907" priority="380" operator="equal">
      <formula>"休"</formula>
    </cfRule>
  </conditionalFormatting>
  <conditionalFormatting sqref="H59:H60">
    <cfRule type="cellIs" dxfId="906" priority="377" operator="equal">
      <formula>"雨"</formula>
    </cfRule>
    <cfRule type="cellIs" dxfId="905" priority="378" operator="equal">
      <formula>"休"</formula>
    </cfRule>
  </conditionalFormatting>
  <conditionalFormatting sqref="O61:O62">
    <cfRule type="cellIs" dxfId="904" priority="375" operator="equal">
      <formula>"雨"</formula>
    </cfRule>
    <cfRule type="cellIs" dxfId="903" priority="376" operator="equal">
      <formula>"休"</formula>
    </cfRule>
  </conditionalFormatting>
  <conditionalFormatting sqref="O59:O60">
    <cfRule type="cellIs" dxfId="902" priority="373" operator="equal">
      <formula>"雨"</formula>
    </cfRule>
    <cfRule type="cellIs" dxfId="901" priority="374" operator="equal">
      <formula>"休"</formula>
    </cfRule>
  </conditionalFormatting>
  <conditionalFormatting sqref="AC61:AC62">
    <cfRule type="cellIs" dxfId="900" priority="371" operator="equal">
      <formula>"雨"</formula>
    </cfRule>
    <cfRule type="cellIs" dxfId="899" priority="372" operator="equal">
      <formula>"休"</formula>
    </cfRule>
  </conditionalFormatting>
  <conditionalFormatting sqref="AC59:AC60">
    <cfRule type="cellIs" dxfId="898" priority="369" operator="equal">
      <formula>"雨"</formula>
    </cfRule>
    <cfRule type="cellIs" dxfId="897" priority="370" operator="equal">
      <formula>"休"</formula>
    </cfRule>
  </conditionalFormatting>
  <conditionalFormatting sqref="V61:V62">
    <cfRule type="cellIs" dxfId="896" priority="367" operator="equal">
      <formula>"雨"</formula>
    </cfRule>
    <cfRule type="cellIs" dxfId="895" priority="368" operator="equal">
      <formula>"休"</formula>
    </cfRule>
  </conditionalFormatting>
  <conditionalFormatting sqref="V59:V60">
    <cfRule type="cellIs" dxfId="894" priority="365" operator="equal">
      <formula>"雨"</formula>
    </cfRule>
    <cfRule type="cellIs" dxfId="893" priority="366" operator="equal">
      <formula>"休"</formula>
    </cfRule>
  </conditionalFormatting>
  <conditionalFormatting sqref="F73:F76">
    <cfRule type="cellIs" dxfId="892" priority="363" operator="equal">
      <formula>"雨"</formula>
    </cfRule>
    <cfRule type="cellIs" dxfId="891" priority="364" operator="equal">
      <formula>"休"</formula>
    </cfRule>
  </conditionalFormatting>
  <conditionalFormatting sqref="E75:E76">
    <cfRule type="cellIs" dxfId="890" priority="361" operator="equal">
      <formula>"雨"</formula>
    </cfRule>
    <cfRule type="cellIs" dxfId="889" priority="362" operator="equal">
      <formula>"休"</formula>
    </cfRule>
  </conditionalFormatting>
  <conditionalFormatting sqref="E73:E74">
    <cfRule type="cellIs" dxfId="888" priority="359" operator="equal">
      <formula>"雨"</formula>
    </cfRule>
    <cfRule type="cellIs" dxfId="887" priority="360" operator="equal">
      <formula>"休"</formula>
    </cfRule>
  </conditionalFormatting>
  <conditionalFormatting sqref="T73:T76">
    <cfRule type="cellIs" dxfId="886" priority="357" operator="equal">
      <formula>"雨"</formula>
    </cfRule>
    <cfRule type="cellIs" dxfId="885" priority="358" operator="equal">
      <formula>"休"</formula>
    </cfRule>
  </conditionalFormatting>
  <conditionalFormatting sqref="S75:S76">
    <cfRule type="cellIs" dxfId="884" priority="355" operator="equal">
      <formula>"雨"</formula>
    </cfRule>
    <cfRule type="cellIs" dxfId="883" priority="356" operator="equal">
      <formula>"休"</formula>
    </cfRule>
  </conditionalFormatting>
  <conditionalFormatting sqref="S73:S74">
    <cfRule type="cellIs" dxfId="882" priority="353" operator="equal">
      <formula>"雨"</formula>
    </cfRule>
    <cfRule type="cellIs" dxfId="881" priority="354" operator="equal">
      <formula>"休"</formula>
    </cfRule>
  </conditionalFormatting>
  <conditionalFormatting sqref="M73:M76">
    <cfRule type="cellIs" dxfId="880" priority="351" operator="equal">
      <formula>"雨"</formula>
    </cfRule>
    <cfRule type="cellIs" dxfId="879" priority="352" operator="equal">
      <formula>"休"</formula>
    </cfRule>
  </conditionalFormatting>
  <conditionalFormatting sqref="L75:L76">
    <cfRule type="cellIs" dxfId="878" priority="349" operator="equal">
      <formula>"雨"</formula>
    </cfRule>
    <cfRule type="cellIs" dxfId="877" priority="350" operator="equal">
      <formula>"休"</formula>
    </cfRule>
  </conditionalFormatting>
  <conditionalFormatting sqref="L73:L74">
    <cfRule type="cellIs" dxfId="876" priority="347" operator="equal">
      <formula>"雨"</formula>
    </cfRule>
    <cfRule type="cellIs" dxfId="875" priority="348" operator="equal">
      <formula>"休"</formula>
    </cfRule>
  </conditionalFormatting>
  <conditionalFormatting sqref="AA73:AA76">
    <cfRule type="cellIs" dxfId="874" priority="345" operator="equal">
      <formula>"雨"</formula>
    </cfRule>
    <cfRule type="cellIs" dxfId="873" priority="346" operator="equal">
      <formula>"休"</formula>
    </cfRule>
  </conditionalFormatting>
  <conditionalFormatting sqref="Z75:Z76">
    <cfRule type="cellIs" dxfId="872" priority="343" operator="equal">
      <formula>"雨"</formula>
    </cfRule>
    <cfRule type="cellIs" dxfId="871" priority="344" operator="equal">
      <formula>"休"</formula>
    </cfRule>
  </conditionalFormatting>
  <conditionalFormatting sqref="Z73:Z74">
    <cfRule type="cellIs" dxfId="870" priority="341" operator="equal">
      <formula>"雨"</formula>
    </cfRule>
    <cfRule type="cellIs" dxfId="869" priority="342" operator="equal">
      <formula>"休"</formula>
    </cfRule>
  </conditionalFormatting>
  <conditionalFormatting sqref="J87:J90">
    <cfRule type="cellIs" dxfId="868" priority="339" operator="equal">
      <formula>"雨"</formula>
    </cfRule>
    <cfRule type="cellIs" dxfId="867" priority="340" operator="equal">
      <formula>"休"</formula>
    </cfRule>
  </conditionalFormatting>
  <conditionalFormatting sqref="I89:I90">
    <cfRule type="cellIs" dxfId="866" priority="337" operator="equal">
      <formula>"雨"</formula>
    </cfRule>
    <cfRule type="cellIs" dxfId="865" priority="338" operator="equal">
      <formula>"休"</formula>
    </cfRule>
  </conditionalFormatting>
  <conditionalFormatting sqref="I87:I88">
    <cfRule type="cellIs" dxfId="864" priority="335" operator="equal">
      <formula>"雨"</formula>
    </cfRule>
    <cfRule type="cellIs" dxfId="863" priority="336" operator="equal">
      <formula>"休"</formula>
    </cfRule>
  </conditionalFormatting>
  <conditionalFormatting sqref="Q87:Q90">
    <cfRule type="cellIs" dxfId="862" priority="333" operator="equal">
      <formula>"雨"</formula>
    </cfRule>
    <cfRule type="cellIs" dxfId="861" priority="334" operator="equal">
      <formula>"休"</formula>
    </cfRule>
  </conditionalFormatting>
  <conditionalFormatting sqref="P89:P90">
    <cfRule type="cellIs" dxfId="860" priority="331" operator="equal">
      <formula>"雨"</formula>
    </cfRule>
    <cfRule type="cellIs" dxfId="859" priority="332" operator="equal">
      <formula>"休"</formula>
    </cfRule>
  </conditionalFormatting>
  <conditionalFormatting sqref="P87:P88">
    <cfRule type="cellIs" dxfId="858" priority="329" operator="equal">
      <formula>"雨"</formula>
    </cfRule>
    <cfRule type="cellIs" dxfId="857" priority="330" operator="equal">
      <formula>"休"</formula>
    </cfRule>
  </conditionalFormatting>
  <conditionalFormatting sqref="X87:X90">
    <cfRule type="cellIs" dxfId="856" priority="327" operator="equal">
      <formula>"雨"</formula>
    </cfRule>
    <cfRule type="cellIs" dxfId="855" priority="328" operator="equal">
      <formula>"休"</formula>
    </cfRule>
  </conditionalFormatting>
  <conditionalFormatting sqref="W89:W90">
    <cfRule type="cellIs" dxfId="854" priority="325" operator="equal">
      <formula>"雨"</formula>
    </cfRule>
    <cfRule type="cellIs" dxfId="853" priority="326" operator="equal">
      <formula>"休"</formula>
    </cfRule>
  </conditionalFormatting>
  <conditionalFormatting sqref="W87:W88">
    <cfRule type="cellIs" dxfId="852" priority="323" operator="equal">
      <formula>"雨"</formula>
    </cfRule>
    <cfRule type="cellIs" dxfId="851" priority="324" operator="equal">
      <formula>"休"</formula>
    </cfRule>
  </conditionalFormatting>
  <conditionalFormatting sqref="AE87:AE90">
    <cfRule type="cellIs" dxfId="850" priority="321" operator="equal">
      <formula>"雨"</formula>
    </cfRule>
    <cfRule type="cellIs" dxfId="849" priority="322" operator="equal">
      <formula>"休"</formula>
    </cfRule>
  </conditionalFormatting>
  <conditionalFormatting sqref="AD89:AD90">
    <cfRule type="cellIs" dxfId="848" priority="319" operator="equal">
      <formula>"雨"</formula>
    </cfRule>
    <cfRule type="cellIs" dxfId="847" priority="320" operator="equal">
      <formula>"休"</formula>
    </cfRule>
  </conditionalFormatting>
  <conditionalFormatting sqref="AD87:AD88">
    <cfRule type="cellIs" dxfId="846" priority="317" operator="equal">
      <formula>"雨"</formula>
    </cfRule>
    <cfRule type="cellIs" dxfId="845" priority="318" operator="equal">
      <formula>"休"</formula>
    </cfRule>
  </conditionalFormatting>
  <conditionalFormatting sqref="H101:H104">
    <cfRule type="cellIs" dxfId="844" priority="315" operator="equal">
      <formula>"雨"</formula>
    </cfRule>
    <cfRule type="cellIs" dxfId="843" priority="316" operator="equal">
      <formula>"休"</formula>
    </cfRule>
  </conditionalFormatting>
  <conditionalFormatting sqref="G103:G104">
    <cfRule type="cellIs" dxfId="842" priority="313" operator="equal">
      <formula>"雨"</formula>
    </cfRule>
    <cfRule type="cellIs" dxfId="841" priority="314" operator="equal">
      <formula>"休"</formula>
    </cfRule>
  </conditionalFormatting>
  <conditionalFormatting sqref="G101:G102">
    <cfRule type="cellIs" dxfId="840" priority="311" operator="equal">
      <formula>"雨"</formula>
    </cfRule>
    <cfRule type="cellIs" dxfId="839" priority="312" operator="equal">
      <formula>"休"</formula>
    </cfRule>
  </conditionalFormatting>
  <conditionalFormatting sqref="O101:O104">
    <cfRule type="cellIs" dxfId="838" priority="309" operator="equal">
      <formula>"雨"</formula>
    </cfRule>
    <cfRule type="cellIs" dxfId="837" priority="310" operator="equal">
      <formula>"休"</formula>
    </cfRule>
  </conditionalFormatting>
  <conditionalFormatting sqref="N103:N104">
    <cfRule type="cellIs" dxfId="836" priority="307" operator="equal">
      <formula>"雨"</formula>
    </cfRule>
    <cfRule type="cellIs" dxfId="835" priority="308" operator="equal">
      <formula>"休"</formula>
    </cfRule>
  </conditionalFormatting>
  <conditionalFormatting sqref="N101:N102">
    <cfRule type="cellIs" dxfId="834" priority="305" operator="equal">
      <formula>"雨"</formula>
    </cfRule>
    <cfRule type="cellIs" dxfId="833" priority="306" operator="equal">
      <formula>"休"</formula>
    </cfRule>
  </conditionalFormatting>
  <conditionalFormatting sqref="V101:V104">
    <cfRule type="cellIs" dxfId="832" priority="303" operator="equal">
      <formula>"雨"</formula>
    </cfRule>
    <cfRule type="cellIs" dxfId="831" priority="304" operator="equal">
      <formula>"休"</formula>
    </cfRule>
  </conditionalFormatting>
  <conditionalFormatting sqref="U103:U104">
    <cfRule type="cellIs" dxfId="830" priority="301" operator="equal">
      <formula>"雨"</formula>
    </cfRule>
    <cfRule type="cellIs" dxfId="829" priority="302" operator="equal">
      <formula>"休"</formula>
    </cfRule>
  </conditionalFormatting>
  <conditionalFormatting sqref="U101:U102">
    <cfRule type="cellIs" dxfId="828" priority="299" operator="equal">
      <formula>"雨"</formula>
    </cfRule>
    <cfRule type="cellIs" dxfId="827" priority="300" operator="equal">
      <formula>"休"</formula>
    </cfRule>
  </conditionalFormatting>
  <conditionalFormatting sqref="AC101:AC104">
    <cfRule type="cellIs" dxfId="826" priority="297" operator="equal">
      <formula>"雨"</formula>
    </cfRule>
    <cfRule type="cellIs" dxfId="825" priority="298" operator="equal">
      <formula>"休"</formula>
    </cfRule>
  </conditionalFormatting>
  <conditionalFormatting sqref="AB103:AB104">
    <cfRule type="cellIs" dxfId="824" priority="295" operator="equal">
      <formula>"雨"</formula>
    </cfRule>
    <cfRule type="cellIs" dxfId="823" priority="296" operator="equal">
      <formula>"休"</formula>
    </cfRule>
  </conditionalFormatting>
  <conditionalFormatting sqref="AB101:AB102">
    <cfRule type="cellIs" dxfId="822" priority="293" operator="equal">
      <formula>"雨"</formula>
    </cfRule>
    <cfRule type="cellIs" dxfId="821" priority="294" operator="equal">
      <formula>"休"</formula>
    </cfRule>
  </conditionalFormatting>
  <conditionalFormatting sqref="E115:E118">
    <cfRule type="cellIs" dxfId="820" priority="291" operator="equal">
      <formula>"雨"</formula>
    </cfRule>
    <cfRule type="cellIs" dxfId="819" priority="292" operator="equal">
      <formula>"休"</formula>
    </cfRule>
  </conditionalFormatting>
  <conditionalFormatting sqref="D117:D118">
    <cfRule type="cellIs" dxfId="818" priority="289" operator="equal">
      <formula>"雨"</formula>
    </cfRule>
    <cfRule type="cellIs" dxfId="817" priority="290" operator="equal">
      <formula>"休"</formula>
    </cfRule>
  </conditionalFormatting>
  <conditionalFormatting sqref="D115:D116">
    <cfRule type="cellIs" dxfId="816" priority="287" operator="equal">
      <formula>"雨"</formula>
    </cfRule>
    <cfRule type="cellIs" dxfId="815" priority="288" operator="equal">
      <formula>"休"</formula>
    </cfRule>
  </conditionalFormatting>
  <conditionalFormatting sqref="L115:L118">
    <cfRule type="cellIs" dxfId="814" priority="285" operator="equal">
      <formula>"雨"</formula>
    </cfRule>
    <cfRule type="cellIs" dxfId="813" priority="286" operator="equal">
      <formula>"休"</formula>
    </cfRule>
  </conditionalFormatting>
  <conditionalFormatting sqref="K117:K118">
    <cfRule type="cellIs" dxfId="812" priority="283" operator="equal">
      <formula>"雨"</formula>
    </cfRule>
    <cfRule type="cellIs" dxfId="811" priority="284" operator="equal">
      <formula>"休"</formula>
    </cfRule>
  </conditionalFormatting>
  <conditionalFormatting sqref="K115:K116">
    <cfRule type="cellIs" dxfId="810" priority="281" operator="equal">
      <formula>"雨"</formula>
    </cfRule>
    <cfRule type="cellIs" dxfId="809" priority="282" operator="equal">
      <formula>"休"</formula>
    </cfRule>
  </conditionalFormatting>
  <conditionalFormatting sqref="S115:S118">
    <cfRule type="cellIs" dxfId="808" priority="279" operator="equal">
      <formula>"雨"</formula>
    </cfRule>
    <cfRule type="cellIs" dxfId="807" priority="280" operator="equal">
      <formula>"休"</formula>
    </cfRule>
  </conditionalFormatting>
  <conditionalFormatting sqref="R117:R118">
    <cfRule type="cellIs" dxfId="806" priority="277" operator="equal">
      <formula>"雨"</formula>
    </cfRule>
    <cfRule type="cellIs" dxfId="805" priority="278" operator="equal">
      <formula>"休"</formula>
    </cfRule>
  </conditionalFormatting>
  <conditionalFormatting sqref="R115:R116">
    <cfRule type="cellIs" dxfId="804" priority="275" operator="equal">
      <formula>"雨"</formula>
    </cfRule>
    <cfRule type="cellIs" dxfId="803" priority="276" operator="equal">
      <formula>"休"</formula>
    </cfRule>
  </conditionalFormatting>
  <conditionalFormatting sqref="Z115:Z118">
    <cfRule type="cellIs" dxfId="802" priority="273" operator="equal">
      <formula>"雨"</formula>
    </cfRule>
    <cfRule type="cellIs" dxfId="801" priority="274" operator="equal">
      <formula>"休"</formula>
    </cfRule>
  </conditionalFormatting>
  <conditionalFormatting sqref="Y117:Y118">
    <cfRule type="cellIs" dxfId="800" priority="271" operator="equal">
      <formula>"雨"</formula>
    </cfRule>
    <cfRule type="cellIs" dxfId="799" priority="272" operator="equal">
      <formula>"休"</formula>
    </cfRule>
  </conditionalFormatting>
  <conditionalFormatting sqref="Y115:Y116">
    <cfRule type="cellIs" dxfId="798" priority="269" operator="equal">
      <formula>"雨"</formula>
    </cfRule>
    <cfRule type="cellIs" dxfId="797" priority="270" operator="equal">
      <formula>"休"</formula>
    </cfRule>
  </conditionalFormatting>
  <conditionalFormatting sqref="I131:I132">
    <cfRule type="cellIs" dxfId="796" priority="267" operator="equal">
      <formula>"雨"</formula>
    </cfRule>
    <cfRule type="cellIs" dxfId="795" priority="268" operator="equal">
      <formula>"休"</formula>
    </cfRule>
  </conditionalFormatting>
  <conditionalFormatting sqref="I129:I130">
    <cfRule type="cellIs" dxfId="794" priority="265" operator="equal">
      <formula>"雨"</formula>
    </cfRule>
    <cfRule type="cellIs" dxfId="793" priority="266" operator="equal">
      <formula>"休"</formula>
    </cfRule>
  </conditionalFormatting>
  <conditionalFormatting sqref="P131:P132">
    <cfRule type="cellIs" dxfId="792" priority="263" operator="equal">
      <formula>"雨"</formula>
    </cfRule>
    <cfRule type="cellIs" dxfId="791" priority="264" operator="equal">
      <formula>"休"</formula>
    </cfRule>
  </conditionalFormatting>
  <conditionalFormatting sqref="P129:P130">
    <cfRule type="cellIs" dxfId="790" priority="261" operator="equal">
      <formula>"雨"</formula>
    </cfRule>
    <cfRule type="cellIs" dxfId="789" priority="262" operator="equal">
      <formula>"休"</formula>
    </cfRule>
  </conditionalFormatting>
  <conditionalFormatting sqref="W131:W132">
    <cfRule type="cellIs" dxfId="788" priority="259" operator="equal">
      <formula>"雨"</formula>
    </cfRule>
    <cfRule type="cellIs" dxfId="787" priority="260" operator="equal">
      <formula>"休"</formula>
    </cfRule>
  </conditionalFormatting>
  <conditionalFormatting sqref="W129:W130">
    <cfRule type="cellIs" dxfId="786" priority="257" operator="equal">
      <formula>"雨"</formula>
    </cfRule>
    <cfRule type="cellIs" dxfId="785" priority="258" operator="equal">
      <formula>"休"</formula>
    </cfRule>
  </conditionalFormatting>
  <conditionalFormatting sqref="AE129:AE132">
    <cfRule type="cellIs" dxfId="784" priority="255" operator="equal">
      <formula>"雨"</formula>
    </cfRule>
    <cfRule type="cellIs" dxfId="783" priority="256" operator="equal">
      <formula>"休"</formula>
    </cfRule>
  </conditionalFormatting>
  <conditionalFormatting sqref="AD131:AD132">
    <cfRule type="cellIs" dxfId="782" priority="253" operator="equal">
      <formula>"雨"</formula>
    </cfRule>
    <cfRule type="cellIs" dxfId="781" priority="254" operator="equal">
      <formula>"休"</formula>
    </cfRule>
  </conditionalFormatting>
  <conditionalFormatting sqref="AD129:AD130">
    <cfRule type="cellIs" dxfId="780" priority="251" operator="equal">
      <formula>"雨"</formula>
    </cfRule>
    <cfRule type="cellIs" dxfId="779" priority="252" operator="equal">
      <formula>"休"</formula>
    </cfRule>
  </conditionalFormatting>
  <conditionalFormatting sqref="G143:G146">
    <cfRule type="cellIs" dxfId="778" priority="249" operator="equal">
      <formula>"雨"</formula>
    </cfRule>
    <cfRule type="cellIs" dxfId="777" priority="250" operator="equal">
      <formula>"休"</formula>
    </cfRule>
  </conditionalFormatting>
  <conditionalFormatting sqref="F145:F146">
    <cfRule type="cellIs" dxfId="776" priority="247" operator="equal">
      <formula>"雨"</formula>
    </cfRule>
    <cfRule type="cellIs" dxfId="775" priority="248" operator="equal">
      <formula>"休"</formula>
    </cfRule>
  </conditionalFormatting>
  <conditionalFormatting sqref="F143:F144">
    <cfRule type="cellIs" dxfId="774" priority="245" operator="equal">
      <formula>"雨"</formula>
    </cfRule>
    <cfRule type="cellIs" dxfId="773" priority="246" operator="equal">
      <formula>"休"</formula>
    </cfRule>
  </conditionalFormatting>
  <conditionalFormatting sqref="N143:N146">
    <cfRule type="cellIs" dxfId="772" priority="243" operator="equal">
      <formula>"雨"</formula>
    </cfRule>
    <cfRule type="cellIs" dxfId="771" priority="244" operator="equal">
      <formula>"休"</formula>
    </cfRule>
  </conditionalFormatting>
  <conditionalFormatting sqref="M145:M146">
    <cfRule type="cellIs" dxfId="770" priority="241" operator="equal">
      <formula>"雨"</formula>
    </cfRule>
    <cfRule type="cellIs" dxfId="769" priority="242" operator="equal">
      <formula>"休"</formula>
    </cfRule>
  </conditionalFormatting>
  <conditionalFormatting sqref="M143:M144">
    <cfRule type="cellIs" dxfId="768" priority="239" operator="equal">
      <formula>"雨"</formula>
    </cfRule>
    <cfRule type="cellIs" dxfId="767" priority="240" operator="equal">
      <formula>"休"</formula>
    </cfRule>
  </conditionalFormatting>
  <conditionalFormatting sqref="U143:U146">
    <cfRule type="cellIs" dxfId="766" priority="237" operator="equal">
      <formula>"雨"</formula>
    </cfRule>
    <cfRule type="cellIs" dxfId="765" priority="238" operator="equal">
      <formula>"休"</formula>
    </cfRule>
  </conditionalFormatting>
  <conditionalFormatting sqref="T145:T146">
    <cfRule type="cellIs" dxfId="764" priority="235" operator="equal">
      <formula>"雨"</formula>
    </cfRule>
    <cfRule type="cellIs" dxfId="763" priority="236" operator="equal">
      <formula>"休"</formula>
    </cfRule>
  </conditionalFormatting>
  <conditionalFormatting sqref="T143:T144">
    <cfRule type="cellIs" dxfId="762" priority="233" operator="equal">
      <formula>"雨"</formula>
    </cfRule>
    <cfRule type="cellIs" dxfId="761" priority="234" operator="equal">
      <formula>"休"</formula>
    </cfRule>
  </conditionalFormatting>
  <conditionalFormatting sqref="AB143:AB146">
    <cfRule type="cellIs" dxfId="760" priority="231" operator="equal">
      <formula>"雨"</formula>
    </cfRule>
    <cfRule type="cellIs" dxfId="759" priority="232" operator="equal">
      <formula>"休"</formula>
    </cfRule>
  </conditionalFormatting>
  <conditionalFormatting sqref="AA145:AA146">
    <cfRule type="cellIs" dxfId="758" priority="229" operator="equal">
      <formula>"雨"</formula>
    </cfRule>
    <cfRule type="cellIs" dxfId="757" priority="230" operator="equal">
      <formula>"休"</formula>
    </cfRule>
  </conditionalFormatting>
  <conditionalFormatting sqref="AA143:AA144">
    <cfRule type="cellIs" dxfId="756" priority="227" operator="equal">
      <formula>"雨"</formula>
    </cfRule>
    <cfRule type="cellIs" dxfId="755" priority="228" operator="equal">
      <formula>"休"</formula>
    </cfRule>
  </conditionalFormatting>
  <conditionalFormatting sqref="AB129:AB132">
    <cfRule type="cellIs" dxfId="754" priority="221" operator="equal">
      <formula>"雨"</formula>
    </cfRule>
    <cfRule type="cellIs" dxfId="753" priority="222" operator="equal">
      <formula>"休"</formula>
    </cfRule>
  </conditionalFormatting>
  <conditionalFormatting sqref="AA129:AA132">
    <cfRule type="cellIs" dxfId="752" priority="219" operator="equal">
      <formula>"雨"</formula>
    </cfRule>
    <cfRule type="cellIs" dxfId="751" priority="220" operator="equal">
      <formula>"休"</formula>
    </cfRule>
  </conditionalFormatting>
  <conditionalFormatting sqref="H31:I34">
    <cfRule type="cellIs" dxfId="750" priority="217" operator="equal">
      <formula>"雨"</formula>
    </cfRule>
    <cfRule type="cellIs" dxfId="749" priority="218" operator="equal">
      <formula>"休"</formula>
    </cfRule>
  </conditionalFormatting>
  <conditionalFormatting sqref="O31:P34">
    <cfRule type="cellIs" dxfId="748" priority="215" operator="equal">
      <formula>"雨"</formula>
    </cfRule>
    <cfRule type="cellIs" dxfId="747" priority="216" operator="equal">
      <formula>"休"</formula>
    </cfRule>
  </conditionalFormatting>
  <conditionalFormatting sqref="I59:J62">
    <cfRule type="cellIs" dxfId="746" priority="201" operator="equal">
      <formula>"雨"</formula>
    </cfRule>
    <cfRule type="cellIs" dxfId="745" priority="202" operator="equal">
      <formula>"休"</formula>
    </cfRule>
  </conditionalFormatting>
  <conditionalFormatting sqref="P59:Q62">
    <cfRule type="cellIs" dxfId="744" priority="199" operator="equal">
      <formula>"雨"</formula>
    </cfRule>
    <cfRule type="cellIs" dxfId="743" priority="200" operator="equal">
      <formula>"休"</formula>
    </cfRule>
  </conditionalFormatting>
  <conditionalFormatting sqref="G73:H76">
    <cfRule type="cellIs" dxfId="742" priority="193" operator="equal">
      <formula>"雨"</formula>
    </cfRule>
    <cfRule type="cellIs" dxfId="741" priority="194" operator="equal">
      <formula>"休"</formula>
    </cfRule>
  </conditionalFormatting>
  <conditionalFormatting sqref="N73:O76">
    <cfRule type="cellIs" dxfId="740" priority="191" operator="equal">
      <formula>"雨"</formula>
    </cfRule>
    <cfRule type="cellIs" dxfId="739" priority="192" operator="equal">
      <formula>"休"</formula>
    </cfRule>
  </conditionalFormatting>
  <conditionalFormatting sqref="W59:X62">
    <cfRule type="cellIs" dxfId="738" priority="197" operator="equal">
      <formula>"雨"</formula>
    </cfRule>
    <cfRule type="cellIs" dxfId="737" priority="198" operator="equal">
      <formula>"休"</formula>
    </cfRule>
  </conditionalFormatting>
  <conditionalFormatting sqref="AD59:AE62">
    <cfRule type="cellIs" dxfId="736" priority="195" operator="equal">
      <formula>"雨"</formula>
    </cfRule>
    <cfRule type="cellIs" dxfId="735" priority="196" operator="equal">
      <formula>"休"</formula>
    </cfRule>
  </conditionalFormatting>
  <conditionalFormatting sqref="R87:S90">
    <cfRule type="cellIs" dxfId="734" priority="181" operator="equal">
      <formula>"雨"</formula>
    </cfRule>
    <cfRule type="cellIs" dxfId="733" priority="182" operator="equal">
      <formula>"休"</formula>
    </cfRule>
  </conditionalFormatting>
  <conditionalFormatting sqref="Y87:Z90">
    <cfRule type="cellIs" dxfId="732" priority="179" operator="equal">
      <formula>"雨"</formula>
    </cfRule>
    <cfRule type="cellIs" dxfId="731" priority="180" operator="equal">
      <formula>"休"</formula>
    </cfRule>
  </conditionalFormatting>
  <conditionalFormatting sqref="W101:X104">
    <cfRule type="cellIs" dxfId="730" priority="173" operator="equal">
      <formula>"雨"</formula>
    </cfRule>
    <cfRule type="cellIs" dxfId="729" priority="174" operator="equal">
      <formula>"休"</formula>
    </cfRule>
  </conditionalFormatting>
  <conditionalFormatting sqref="AD101:AE104">
    <cfRule type="cellIs" dxfId="728" priority="171" operator="equal">
      <formula>"雨"</formula>
    </cfRule>
    <cfRule type="cellIs" dxfId="727" priority="172" operator="equal">
      <formula>"休"</formula>
    </cfRule>
  </conditionalFormatting>
  <conditionalFormatting sqref="T115:U118">
    <cfRule type="cellIs" dxfId="726" priority="165" operator="equal">
      <formula>"雨"</formula>
    </cfRule>
    <cfRule type="cellIs" dxfId="725" priority="166" operator="equal">
      <formula>"休"</formula>
    </cfRule>
  </conditionalFormatting>
  <conditionalFormatting sqref="AA115:AB118">
    <cfRule type="cellIs" dxfId="724" priority="163" operator="equal">
      <formula>"雨"</formula>
    </cfRule>
    <cfRule type="cellIs" dxfId="723" priority="164" operator="equal">
      <formula>"休"</formula>
    </cfRule>
  </conditionalFormatting>
  <conditionalFormatting sqref="X129:Y132">
    <cfRule type="cellIs" dxfId="722" priority="157" operator="equal">
      <formula>"雨"</formula>
    </cfRule>
    <cfRule type="cellIs" dxfId="721" priority="158" operator="equal">
      <formula>"休"</formula>
    </cfRule>
  </conditionalFormatting>
  <conditionalFormatting sqref="N129:N132">
    <cfRule type="cellIs" dxfId="720" priority="155" operator="equal">
      <formula>"雨"</formula>
    </cfRule>
    <cfRule type="cellIs" dxfId="719" priority="156" operator="equal">
      <formula>"休"</formula>
    </cfRule>
  </conditionalFormatting>
  <conditionalFormatting sqref="P115:P118">
    <cfRule type="cellIs" dxfId="718" priority="137" operator="equal">
      <formula>"雨"</formula>
    </cfRule>
    <cfRule type="cellIs" dxfId="717" priority="138" operator="equal">
      <formula>"休"</formula>
    </cfRule>
  </conditionalFormatting>
  <conditionalFormatting sqref="J115:J118">
    <cfRule type="cellIs" dxfId="716" priority="135" operator="equal">
      <formula>"雨"</formula>
    </cfRule>
    <cfRule type="cellIs" dxfId="715" priority="136" operator="equal">
      <formula>"休"</formula>
    </cfRule>
  </conditionalFormatting>
  <conditionalFormatting sqref="Y101:Y104">
    <cfRule type="cellIs" dxfId="714" priority="117" operator="equal">
      <formula>"雨"</formula>
    </cfRule>
    <cfRule type="cellIs" dxfId="713" priority="118" operator="equal">
      <formula>"休"</formula>
    </cfRule>
  </conditionalFormatting>
  <conditionalFormatting sqref="AC87:AC90">
    <cfRule type="cellIs" dxfId="712" priority="115" operator="equal">
      <formula>"雨"</formula>
    </cfRule>
    <cfRule type="cellIs" dxfId="711" priority="116" operator="equal">
      <formula>"休"</formula>
    </cfRule>
  </conditionalFormatting>
  <conditionalFormatting sqref="U87:U90">
    <cfRule type="cellIs" dxfId="710" priority="109" operator="equal">
      <formula>"雨"</formula>
    </cfRule>
    <cfRule type="cellIs" dxfId="709" priority="110" operator="equal">
      <formula>"休"</formula>
    </cfRule>
  </conditionalFormatting>
  <conditionalFormatting sqref="O87:O90">
    <cfRule type="cellIs" dxfId="708" priority="107" operator="equal">
      <formula>"雨"</formula>
    </cfRule>
    <cfRule type="cellIs" dxfId="707" priority="108" operator="equal">
      <formula>"休"</formula>
    </cfRule>
  </conditionalFormatting>
  <conditionalFormatting sqref="G87:G90">
    <cfRule type="cellIs" dxfId="706" priority="101" operator="equal">
      <formula>"雨"</formula>
    </cfRule>
    <cfRule type="cellIs" dxfId="705" priority="102" operator="equal">
      <formula>"休"</formula>
    </cfRule>
  </conditionalFormatting>
  <conditionalFormatting sqref="AE73:AE76">
    <cfRule type="cellIs" dxfId="704" priority="99" operator="equal">
      <formula>"雨"</formula>
    </cfRule>
    <cfRule type="cellIs" dxfId="703" priority="100" operator="equal">
      <formula>"休"</formula>
    </cfRule>
  </conditionalFormatting>
  <conditionalFormatting sqref="W73:W76">
    <cfRule type="cellIs" dxfId="702" priority="93" operator="equal">
      <formula>"雨"</formula>
    </cfRule>
    <cfRule type="cellIs" dxfId="701" priority="94" operator="equal">
      <formula>"休"</formula>
    </cfRule>
  </conditionalFormatting>
  <conditionalFormatting sqref="Q73:Q76">
    <cfRule type="cellIs" dxfId="700" priority="91" operator="equal">
      <formula>"雨"</formula>
    </cfRule>
    <cfRule type="cellIs" dxfId="699" priority="92" operator="equal">
      <formula>"休"</formula>
    </cfRule>
  </conditionalFormatting>
  <conditionalFormatting sqref="I73:I76">
    <cfRule type="cellIs" dxfId="698" priority="85" operator="equal">
      <formula>"雨"</formula>
    </cfRule>
    <cfRule type="cellIs" dxfId="697" priority="86" operator="equal">
      <formula>"休"</formula>
    </cfRule>
  </conditionalFormatting>
  <conditionalFormatting sqref="AA59:AA62">
    <cfRule type="cellIs" dxfId="696" priority="83" operator="equal">
      <formula>"雨"</formula>
    </cfRule>
    <cfRule type="cellIs" dxfId="695" priority="84" operator="equal">
      <formula>"休"</formula>
    </cfRule>
  </conditionalFormatting>
  <conditionalFormatting sqref="S59:S62">
    <cfRule type="cellIs" dxfId="694" priority="77" operator="equal">
      <formula>"雨"</formula>
    </cfRule>
    <cfRule type="cellIs" dxfId="693" priority="78" operator="equal">
      <formula>"休"</formula>
    </cfRule>
  </conditionalFormatting>
  <conditionalFormatting sqref="M59:M62">
    <cfRule type="cellIs" dxfId="692" priority="75" operator="equal">
      <formula>"雨"</formula>
    </cfRule>
    <cfRule type="cellIs" dxfId="691" priority="76" operator="equal">
      <formula>"休"</formula>
    </cfRule>
  </conditionalFormatting>
  <conditionalFormatting sqref="U129:U132">
    <cfRule type="cellIs" dxfId="690" priority="225" operator="equal">
      <formula>"雨"</formula>
    </cfRule>
    <cfRule type="cellIs" dxfId="689" priority="226" operator="equal">
      <formula>"休"</formula>
    </cfRule>
  </conditionalFormatting>
  <conditionalFormatting sqref="I115:I118">
    <cfRule type="cellIs" dxfId="688" priority="133" operator="equal">
      <formula>"雨"</formula>
    </cfRule>
    <cfRule type="cellIs" dxfId="687" priority="134" operator="equal">
      <formula>"休"</formula>
    </cfRule>
  </conditionalFormatting>
  <conditionalFormatting sqref="E101:E104">
    <cfRule type="cellIs" dxfId="686" priority="131" operator="equal">
      <formula>"雨"</formula>
    </cfRule>
    <cfRule type="cellIs" dxfId="685" priority="132" operator="equal">
      <formula>"休"</formula>
    </cfRule>
  </conditionalFormatting>
  <conditionalFormatting sqref="V31:W34">
    <cfRule type="cellIs" dxfId="684" priority="213" operator="equal">
      <formula>"雨"</formula>
    </cfRule>
    <cfRule type="cellIs" dxfId="683" priority="214" operator="equal">
      <formula>"休"</formula>
    </cfRule>
  </conditionalFormatting>
  <conditionalFormatting sqref="AC31:AD34">
    <cfRule type="cellIs" dxfId="682" priority="211" operator="equal">
      <formula>"雨"</formula>
    </cfRule>
    <cfRule type="cellIs" dxfId="681" priority="212" operator="equal">
      <formula>"休"</formula>
    </cfRule>
  </conditionalFormatting>
  <conditionalFormatting sqref="E45:F48">
    <cfRule type="cellIs" dxfId="680" priority="209" operator="equal">
      <formula>"雨"</formula>
    </cfRule>
    <cfRule type="cellIs" dxfId="679" priority="210" operator="equal">
      <formula>"休"</formula>
    </cfRule>
  </conditionalFormatting>
  <conditionalFormatting sqref="L45:M48">
    <cfRule type="cellIs" dxfId="678" priority="207" operator="equal">
      <formula>"雨"</formula>
    </cfRule>
    <cfRule type="cellIs" dxfId="677" priority="208" operator="equal">
      <formula>"休"</formula>
    </cfRule>
  </conditionalFormatting>
  <conditionalFormatting sqref="S45:T48">
    <cfRule type="cellIs" dxfId="676" priority="205" operator="equal">
      <formula>"雨"</formula>
    </cfRule>
    <cfRule type="cellIs" dxfId="675" priority="206" operator="equal">
      <formula>"休"</formula>
    </cfRule>
  </conditionalFormatting>
  <conditionalFormatting sqref="Z45:AA48">
    <cfRule type="cellIs" dxfId="674" priority="203" operator="equal">
      <formula>"雨"</formula>
    </cfRule>
    <cfRule type="cellIs" dxfId="673" priority="204" operator="equal">
      <formula>"休"</formula>
    </cfRule>
  </conditionalFormatting>
  <conditionalFormatting sqref="U73:V76">
    <cfRule type="cellIs" dxfId="672" priority="189" operator="equal">
      <formula>"雨"</formula>
    </cfRule>
    <cfRule type="cellIs" dxfId="671" priority="190" operator="equal">
      <formula>"休"</formula>
    </cfRule>
  </conditionalFormatting>
  <conditionalFormatting sqref="AB73:AC76">
    <cfRule type="cellIs" dxfId="670" priority="187" operator="equal">
      <formula>"雨"</formula>
    </cfRule>
    <cfRule type="cellIs" dxfId="669" priority="188" operator="equal">
      <formula>"休"</formula>
    </cfRule>
  </conditionalFormatting>
  <conditionalFormatting sqref="D87:E90">
    <cfRule type="cellIs" dxfId="668" priority="185" operator="equal">
      <formula>"雨"</formula>
    </cfRule>
    <cfRule type="cellIs" dxfId="667" priority="186" operator="equal">
      <formula>"休"</formula>
    </cfRule>
  </conditionalFormatting>
  <conditionalFormatting sqref="K87:L90">
    <cfRule type="cellIs" dxfId="666" priority="183" operator="equal">
      <formula>"雨"</formula>
    </cfRule>
    <cfRule type="cellIs" dxfId="665" priority="184" operator="equal">
      <formula>"休"</formula>
    </cfRule>
  </conditionalFormatting>
  <conditionalFormatting sqref="I101:J104">
    <cfRule type="cellIs" dxfId="664" priority="177" operator="equal">
      <formula>"雨"</formula>
    </cfRule>
    <cfRule type="cellIs" dxfId="663" priority="178" operator="equal">
      <formula>"休"</formula>
    </cfRule>
  </conditionalFormatting>
  <conditionalFormatting sqref="P101:Q104">
    <cfRule type="cellIs" dxfId="662" priority="175" operator="equal">
      <formula>"雨"</formula>
    </cfRule>
    <cfRule type="cellIs" dxfId="661" priority="176" operator="equal">
      <formula>"休"</formula>
    </cfRule>
  </conditionalFormatting>
  <conditionalFormatting sqref="F115:G118">
    <cfRule type="cellIs" dxfId="660" priority="169" operator="equal">
      <formula>"雨"</formula>
    </cfRule>
    <cfRule type="cellIs" dxfId="659" priority="170" operator="equal">
      <formula>"休"</formula>
    </cfRule>
  </conditionalFormatting>
  <conditionalFormatting sqref="M115:N118">
    <cfRule type="cellIs" dxfId="658" priority="167" operator="equal">
      <formula>"雨"</formula>
    </cfRule>
    <cfRule type="cellIs" dxfId="657" priority="168" operator="equal">
      <formula>"休"</formula>
    </cfRule>
  </conditionalFormatting>
  <conditionalFormatting sqref="J129:K132">
    <cfRule type="cellIs" dxfId="656" priority="161" operator="equal">
      <formula>"雨"</formula>
    </cfRule>
    <cfRule type="cellIs" dxfId="655" priority="162" operator="equal">
      <formula>"休"</formula>
    </cfRule>
  </conditionalFormatting>
  <conditionalFormatting sqref="Q129:R132">
    <cfRule type="cellIs" dxfId="654" priority="159" operator="equal">
      <formula>"雨"</formula>
    </cfRule>
    <cfRule type="cellIs" dxfId="653" priority="160" operator="equal">
      <formula>"休"</formula>
    </cfRule>
  </conditionalFormatting>
  <conditionalFormatting sqref="M129:M132">
    <cfRule type="cellIs" dxfId="652" priority="153" operator="equal">
      <formula>"雨"</formula>
    </cfRule>
    <cfRule type="cellIs" dxfId="651" priority="154" operator="equal">
      <formula>"休"</formula>
    </cfRule>
  </conditionalFormatting>
  <conditionalFormatting sqref="G129:G132">
    <cfRule type="cellIs" dxfId="650" priority="151" operator="equal">
      <formula>"雨"</formula>
    </cfRule>
    <cfRule type="cellIs" dxfId="649" priority="152" operator="equal">
      <formula>"休"</formula>
    </cfRule>
  </conditionalFormatting>
  <conditionalFormatting sqref="F129:F132">
    <cfRule type="cellIs" dxfId="648" priority="149" operator="equal">
      <formula>"雨"</formula>
    </cfRule>
    <cfRule type="cellIs" dxfId="647" priority="150" operator="equal">
      <formula>"休"</formula>
    </cfRule>
  </conditionalFormatting>
  <conditionalFormatting sqref="AE115:AE118">
    <cfRule type="cellIs" dxfId="646" priority="147" operator="equal">
      <formula>"雨"</formula>
    </cfRule>
    <cfRule type="cellIs" dxfId="645" priority="148" operator="equal">
      <formula>"休"</formula>
    </cfRule>
  </conditionalFormatting>
  <conditionalFormatting sqref="AD115:AD118">
    <cfRule type="cellIs" dxfId="644" priority="145" operator="equal">
      <formula>"雨"</formula>
    </cfRule>
    <cfRule type="cellIs" dxfId="643" priority="146" operator="equal">
      <formula>"休"</formula>
    </cfRule>
  </conditionalFormatting>
  <conditionalFormatting sqref="X115:X118">
    <cfRule type="cellIs" dxfId="642" priority="143" operator="equal">
      <formula>"雨"</formula>
    </cfRule>
    <cfRule type="cellIs" dxfId="641" priority="144" operator="equal">
      <formula>"休"</formula>
    </cfRule>
  </conditionalFormatting>
  <conditionalFormatting sqref="W115:W118">
    <cfRule type="cellIs" dxfId="640" priority="141" operator="equal">
      <formula>"雨"</formula>
    </cfRule>
    <cfRule type="cellIs" dxfId="639" priority="142" operator="equal">
      <formula>"休"</formula>
    </cfRule>
  </conditionalFormatting>
  <conditionalFormatting sqref="Q115:Q118">
    <cfRule type="cellIs" dxfId="638" priority="139" operator="equal">
      <formula>"雨"</formula>
    </cfRule>
    <cfRule type="cellIs" dxfId="637" priority="140" operator="equal">
      <formula>"休"</formula>
    </cfRule>
  </conditionalFormatting>
  <conditionalFormatting sqref="D101:D104">
    <cfRule type="cellIs" dxfId="636" priority="129" operator="equal">
      <formula>"雨"</formula>
    </cfRule>
    <cfRule type="cellIs" dxfId="635" priority="130" operator="equal">
      <formula>"休"</formula>
    </cfRule>
  </conditionalFormatting>
  <conditionalFormatting sqref="L101:L104">
    <cfRule type="cellIs" dxfId="634" priority="127" operator="equal">
      <formula>"雨"</formula>
    </cfRule>
    <cfRule type="cellIs" dxfId="633" priority="128" operator="equal">
      <formula>"休"</formula>
    </cfRule>
  </conditionalFormatting>
  <conditionalFormatting sqref="K101:K104">
    <cfRule type="cellIs" dxfId="632" priority="125" operator="equal">
      <formula>"雨"</formula>
    </cfRule>
    <cfRule type="cellIs" dxfId="631" priority="126" operator="equal">
      <formula>"休"</formula>
    </cfRule>
  </conditionalFormatting>
  <conditionalFormatting sqref="S101:S104">
    <cfRule type="cellIs" dxfId="630" priority="123" operator="equal">
      <formula>"雨"</formula>
    </cfRule>
    <cfRule type="cellIs" dxfId="629" priority="124" operator="equal">
      <formula>"休"</formula>
    </cfRule>
  </conditionalFormatting>
  <conditionalFormatting sqref="R101:R104">
    <cfRule type="cellIs" dxfId="628" priority="121" operator="equal">
      <formula>"雨"</formula>
    </cfRule>
    <cfRule type="cellIs" dxfId="627" priority="122" operator="equal">
      <formula>"休"</formula>
    </cfRule>
  </conditionalFormatting>
  <conditionalFormatting sqref="Z101:Z104">
    <cfRule type="cellIs" dxfId="626" priority="119" operator="equal">
      <formula>"雨"</formula>
    </cfRule>
    <cfRule type="cellIs" dxfId="625" priority="120" operator="equal">
      <formula>"休"</formula>
    </cfRule>
  </conditionalFormatting>
  <conditionalFormatting sqref="AB87:AB90">
    <cfRule type="cellIs" dxfId="624" priority="113" operator="equal">
      <formula>"雨"</formula>
    </cfRule>
    <cfRule type="cellIs" dxfId="623" priority="114" operator="equal">
      <formula>"休"</formula>
    </cfRule>
  </conditionalFormatting>
  <conditionalFormatting sqref="V87:V90">
    <cfRule type="cellIs" dxfId="622" priority="111" operator="equal">
      <formula>"雨"</formula>
    </cfRule>
    <cfRule type="cellIs" dxfId="621" priority="112" operator="equal">
      <formula>"休"</formula>
    </cfRule>
  </conditionalFormatting>
  <conditionalFormatting sqref="N87:N90">
    <cfRule type="cellIs" dxfId="620" priority="105" operator="equal">
      <formula>"雨"</formula>
    </cfRule>
    <cfRule type="cellIs" dxfId="619" priority="106" operator="equal">
      <formula>"休"</formula>
    </cfRule>
  </conditionalFormatting>
  <conditionalFormatting sqref="H87:H90">
    <cfRule type="cellIs" dxfId="618" priority="103" operator="equal">
      <formula>"雨"</formula>
    </cfRule>
    <cfRule type="cellIs" dxfId="617" priority="104" operator="equal">
      <formula>"休"</formula>
    </cfRule>
  </conditionalFormatting>
  <conditionalFormatting sqref="AD73:AD76">
    <cfRule type="cellIs" dxfId="616" priority="97" operator="equal">
      <formula>"雨"</formula>
    </cfRule>
    <cfRule type="cellIs" dxfId="615" priority="98" operator="equal">
      <formula>"休"</formula>
    </cfRule>
  </conditionalFormatting>
  <conditionalFormatting sqref="X73:X76">
    <cfRule type="cellIs" dxfId="614" priority="95" operator="equal">
      <formula>"雨"</formula>
    </cfRule>
    <cfRule type="cellIs" dxfId="613" priority="96" operator="equal">
      <formula>"休"</formula>
    </cfRule>
  </conditionalFormatting>
  <conditionalFormatting sqref="P73:P76">
    <cfRule type="cellIs" dxfId="612" priority="89" operator="equal">
      <formula>"雨"</formula>
    </cfRule>
    <cfRule type="cellIs" dxfId="611" priority="90" operator="equal">
      <formula>"休"</formula>
    </cfRule>
  </conditionalFormatting>
  <conditionalFormatting sqref="J73:J76">
    <cfRule type="cellIs" dxfId="610" priority="87" operator="equal">
      <formula>"雨"</formula>
    </cfRule>
    <cfRule type="cellIs" dxfId="609" priority="88" operator="equal">
      <formula>"休"</formula>
    </cfRule>
  </conditionalFormatting>
  <conditionalFormatting sqref="Z59:Z62">
    <cfRule type="cellIs" dxfId="608" priority="81" operator="equal">
      <formula>"雨"</formula>
    </cfRule>
    <cfRule type="cellIs" dxfId="607" priority="82" operator="equal">
      <formula>"休"</formula>
    </cfRule>
  </conditionalFormatting>
  <conditionalFormatting sqref="T59:T62">
    <cfRule type="cellIs" dxfId="606" priority="79" operator="equal">
      <formula>"雨"</formula>
    </cfRule>
    <cfRule type="cellIs" dxfId="605" priority="80" operator="equal">
      <formula>"休"</formula>
    </cfRule>
  </conditionalFormatting>
  <conditionalFormatting sqref="L59:L62">
    <cfRule type="cellIs" dxfId="604" priority="73" operator="equal">
      <formula>"雨"</formula>
    </cfRule>
    <cfRule type="cellIs" dxfId="603" priority="74" operator="equal">
      <formula>"休"</formula>
    </cfRule>
  </conditionalFormatting>
  <conditionalFormatting sqref="F59:F62">
    <cfRule type="cellIs" dxfId="602" priority="71" operator="equal">
      <formula>"雨"</formula>
    </cfRule>
    <cfRule type="cellIs" dxfId="601" priority="72" operator="equal">
      <formula>"休"</formula>
    </cfRule>
  </conditionalFormatting>
  <conditionalFormatting sqref="E59:E62">
    <cfRule type="cellIs" dxfId="600" priority="69" operator="equal">
      <formula>"雨"</formula>
    </cfRule>
    <cfRule type="cellIs" dxfId="599" priority="70" operator="equal">
      <formula>"休"</formula>
    </cfRule>
  </conditionalFormatting>
  <conditionalFormatting sqref="P45:P48">
    <cfRule type="cellIs" dxfId="598" priority="67" operator="equal">
      <formula>"雨"</formula>
    </cfRule>
    <cfRule type="cellIs" dxfId="597" priority="68" operator="equal">
      <formula>"休"</formula>
    </cfRule>
  </conditionalFormatting>
  <conditionalFormatting sqref="O45:O48">
    <cfRule type="cellIs" dxfId="596" priority="65" operator="equal">
      <formula>"雨"</formula>
    </cfRule>
    <cfRule type="cellIs" dxfId="595" priority="66" operator="equal">
      <formula>"休"</formula>
    </cfRule>
  </conditionalFormatting>
  <conditionalFormatting sqref="W45:W48">
    <cfRule type="cellIs" dxfId="594" priority="63" operator="equal">
      <formula>"雨"</formula>
    </cfRule>
    <cfRule type="cellIs" dxfId="593" priority="64" operator="equal">
      <formula>"休"</formula>
    </cfRule>
  </conditionalFormatting>
  <conditionalFormatting sqref="V45:V48">
    <cfRule type="cellIs" dxfId="592" priority="61" operator="equal">
      <formula>"雨"</formula>
    </cfRule>
    <cfRule type="cellIs" dxfId="591" priority="62" operator="equal">
      <formula>"休"</formula>
    </cfRule>
  </conditionalFormatting>
  <conditionalFormatting sqref="AD45:AD48">
    <cfRule type="cellIs" dxfId="590" priority="59" operator="equal">
      <formula>"雨"</formula>
    </cfRule>
    <cfRule type="cellIs" dxfId="589" priority="60" operator="equal">
      <formula>"休"</formula>
    </cfRule>
  </conditionalFormatting>
  <conditionalFormatting sqref="AC45:AC48">
    <cfRule type="cellIs" dxfId="588" priority="57" operator="equal">
      <formula>"雨"</formula>
    </cfRule>
    <cfRule type="cellIs" dxfId="587" priority="58" operator="equal">
      <formula>"休"</formula>
    </cfRule>
  </conditionalFormatting>
  <conditionalFormatting sqref="I45:I48">
    <cfRule type="cellIs" dxfId="586" priority="55" operator="equal">
      <formula>"雨"</formula>
    </cfRule>
    <cfRule type="cellIs" dxfId="585" priority="56" operator="equal">
      <formula>"休"</formula>
    </cfRule>
  </conditionalFormatting>
  <conditionalFormatting sqref="AF31:AF34">
    <cfRule type="cellIs" dxfId="584" priority="51" operator="equal">
      <formula>"雨"</formula>
    </cfRule>
    <cfRule type="cellIs" dxfId="583" priority="52" operator="equal">
      <formula>"休"</formula>
    </cfRule>
  </conditionalFormatting>
  <conditionalFormatting sqref="Y31:Y34">
    <cfRule type="cellIs" dxfId="582" priority="47" operator="equal">
      <formula>"雨"</formula>
    </cfRule>
    <cfRule type="cellIs" dxfId="581" priority="48" operator="equal">
      <formula>"休"</formula>
    </cfRule>
  </conditionalFormatting>
  <conditionalFormatting sqref="R31:R34">
    <cfRule type="cellIs" dxfId="580" priority="43" operator="equal">
      <formula>"雨"</formula>
    </cfRule>
    <cfRule type="cellIs" dxfId="579" priority="44" operator="equal">
      <formula>"休"</formula>
    </cfRule>
  </conditionalFormatting>
  <conditionalFormatting sqref="K31:K34">
    <cfRule type="cellIs" dxfId="578" priority="39" operator="equal">
      <formula>"雨"</formula>
    </cfRule>
    <cfRule type="cellIs" dxfId="577" priority="40" operator="equal">
      <formula>"休"</formula>
    </cfRule>
  </conditionalFormatting>
  <conditionalFormatting sqref="N17:N20">
    <cfRule type="cellIs" dxfId="576" priority="35" operator="equal">
      <formula>"雨"</formula>
    </cfRule>
    <cfRule type="cellIs" dxfId="575" priority="36" operator="equal">
      <formula>"休"</formula>
    </cfRule>
  </conditionalFormatting>
  <conditionalFormatting sqref="G17:G20">
    <cfRule type="cellIs" dxfId="574" priority="31" operator="equal">
      <formula>"雨"</formula>
    </cfRule>
    <cfRule type="cellIs" dxfId="573" priority="32" operator="equal">
      <formula>"休"</formula>
    </cfRule>
  </conditionalFormatting>
  <conditionalFormatting sqref="U17:U20">
    <cfRule type="cellIs" dxfId="572" priority="27" operator="equal">
      <formula>"雨"</formula>
    </cfRule>
    <cfRule type="cellIs" dxfId="571" priority="28" operator="equal">
      <formula>"休"</formula>
    </cfRule>
  </conditionalFormatting>
  <conditionalFormatting sqref="T17:T20">
    <cfRule type="cellIs" dxfId="570" priority="25" operator="equal">
      <formula>"雨"</formula>
    </cfRule>
    <cfRule type="cellIs" dxfId="569" priority="26" operator="equal">
      <formula>"休"</formula>
    </cfRule>
  </conditionalFormatting>
  <conditionalFormatting sqref="AB17:AB20">
    <cfRule type="cellIs" dxfId="568" priority="23" operator="equal">
      <formula>"雨"</formula>
    </cfRule>
    <cfRule type="cellIs" dxfId="567" priority="24" operator="equal">
      <formula>"休"</formula>
    </cfRule>
  </conditionalFormatting>
  <conditionalFormatting sqref="AA17:AA20">
    <cfRule type="cellIs" dxfId="566" priority="21" operator="equal">
      <formula>"雨"</formula>
    </cfRule>
    <cfRule type="cellIs" dxfId="565" priority="22" operator="equal">
      <formula>"休"</formula>
    </cfRule>
  </conditionalFormatting>
  <conditionalFormatting sqref="AI34">
    <cfRule type="expression" dxfId="564" priority="20">
      <formula>AI34="NG"</formula>
    </cfRule>
  </conditionalFormatting>
  <conditionalFormatting sqref="AI48">
    <cfRule type="expression" dxfId="563" priority="19">
      <formula>AI48="NG"</formula>
    </cfRule>
  </conditionalFormatting>
  <conditionalFormatting sqref="AI62">
    <cfRule type="expression" dxfId="562" priority="18">
      <formula>AI62="NG"</formula>
    </cfRule>
  </conditionalFormatting>
  <conditionalFormatting sqref="AI76">
    <cfRule type="expression" dxfId="561" priority="17">
      <formula>AI76="NG"</formula>
    </cfRule>
  </conditionalFormatting>
  <conditionalFormatting sqref="AI90">
    <cfRule type="expression" dxfId="560" priority="16">
      <formula>AI90="NG"</formula>
    </cfRule>
  </conditionalFormatting>
  <conditionalFormatting sqref="AI104">
    <cfRule type="expression" dxfId="559" priority="15">
      <formula>AI104="NG"</formula>
    </cfRule>
  </conditionalFormatting>
  <conditionalFormatting sqref="AI118">
    <cfRule type="expression" dxfId="558" priority="14">
      <formula>AI118="NG"</formula>
    </cfRule>
  </conditionalFormatting>
  <conditionalFormatting sqref="AI132">
    <cfRule type="expression" dxfId="557" priority="13">
      <formula>AI132="NG"</formula>
    </cfRule>
  </conditionalFormatting>
  <conditionalFormatting sqref="AI146">
    <cfRule type="expression" dxfId="556" priority="12">
      <formula>AI146="NG"</formula>
    </cfRule>
  </conditionalFormatting>
  <conditionalFormatting sqref="AI160">
    <cfRule type="expression" dxfId="555" priority="11">
      <formula>AI160="NG"</formula>
    </cfRule>
  </conditionalFormatting>
  <conditionalFormatting sqref="AI174">
    <cfRule type="expression" dxfId="554" priority="10">
      <formula>AI174="NG"</formula>
    </cfRule>
  </conditionalFormatting>
  <conditionalFormatting sqref="AI188">
    <cfRule type="expression" dxfId="553" priority="9">
      <formula>AI188="NG"</formula>
    </cfRule>
  </conditionalFormatting>
  <conditionalFormatting sqref="AI202">
    <cfRule type="expression" dxfId="552" priority="8">
      <formula>AI202="NG"</formula>
    </cfRule>
  </conditionalFormatting>
  <conditionalFormatting sqref="AI216">
    <cfRule type="expression" dxfId="551" priority="7">
      <formula>AI216="NG"</formula>
    </cfRule>
  </conditionalFormatting>
  <conditionalFormatting sqref="AI230">
    <cfRule type="expression" dxfId="550" priority="6">
      <formula>AI230="NG"</formula>
    </cfRule>
  </conditionalFormatting>
  <conditionalFormatting sqref="AI244">
    <cfRule type="expression" dxfId="549" priority="5">
      <formula>AI244="NG"</formula>
    </cfRule>
  </conditionalFormatting>
  <conditionalFormatting sqref="AI258">
    <cfRule type="expression" dxfId="548" priority="4">
      <formula>AI258="NG"</formula>
    </cfRule>
  </conditionalFormatting>
  <conditionalFormatting sqref="AI272">
    <cfRule type="expression" dxfId="547" priority="3">
      <formula>AI272="NG"</formula>
    </cfRule>
  </conditionalFormatting>
  <conditionalFormatting sqref="AI286">
    <cfRule type="expression" dxfId="546" priority="2">
      <formula>AI286="NG"</formula>
    </cfRule>
  </conditionalFormatting>
  <conditionalFormatting sqref="AI300">
    <cfRule type="expression" dxfId="545" priority="1">
      <formula>AI300="NG"</formula>
    </cfRule>
  </conditionalFormatting>
  <dataValidations count="5">
    <dataValidation type="list" allowBlank="1" showInputMessage="1" showErrorMessage="1" sqref="C15:AG16 C29:AG30 C43:AG44 C57:AG58 C71:AG72 C85:AG86 C99:AG100 C113:AG114 C127:AG128 C141:AG142 C155:AG156 C169:AG170 C183:AG184 C197:AG198 C211:AG212 C225:AG226 C239:AG240 C253:AG254 C267:AG268 C281:AG282 C295:AG296">
      <formula1>$AM$4:$AM$8</formula1>
    </dataValidation>
    <dataValidation type="list" showInputMessage="1" showErrorMessage="1" sqref="C47:AG48 C159:AG160 C33:AG34 C299:AG300 C117:AG118 D19:AG20 C61:AG62 C131:AG132 C89:AG90 C103:AG104 C173:AG174 C187:AG188 C201:AG202 C215:AG216 C229:AG230 C243:AG244 C257:AG258 C271:AG272 C285:AG286 C75:AG76 C145:AG146">
      <formula1>$AM$13:$AM$14</formula1>
    </dataValidation>
    <dataValidation type="list" allowBlank="1" showInputMessage="1" showErrorMessage="1" sqref="C283:AG284 C87:AG88 C269:AG270 C297:AG298 C17:AG18 C101:AG102 C73:AG74 C115:AG116 C45:AG46 C31:AG32 C59:AG60 C255:AG256 C241:AG242 C227:AG228 C129:AG130 C143:AG144 C157:AG158 C171:AG172 C185:AG186 C199:AG200 C213:AG214">
      <formula1>$AM$13</formula1>
    </dataValidation>
    <dataValidation type="custom" allowBlank="1" showInputMessage="1" showErrorMessage="1" sqref="AG4:AH5">
      <formula1>"IFERROR（G5="""",""-"")"</formula1>
    </dataValidation>
    <dataValidation type="list" showInputMessage="1" showErrorMessage="1" sqref="C19:C20">
      <formula1>$AM$13:$AM$14</formula1>
    </dataValidation>
  </dataValidations>
  <pageMargins left="0.51181102362204722" right="0.11811023622047245" top="0.55118110236220474" bottom="0.35433070866141736" header="0.31496062992125984" footer="0.31496062992125984"/>
  <pageSetup paperSize="9" scale="59" fitToHeight="0" orientation="portrait" r:id="rId1"/>
  <rowBreaks count="3" manualBreakCount="3">
    <brk id="132" max="34" man="1"/>
    <brk id="134" max="34" man="1"/>
    <brk id="262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M302"/>
  <sheetViews>
    <sheetView view="pageBreakPreview" zoomScaleNormal="100" zoomScaleSheetLayoutView="100" workbookViewId="0"/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16384" width="9" style="4"/>
  </cols>
  <sheetData>
    <row r="1" spans="2:39" ht="19.5" thickBot="1" x14ac:dyDescent="0.2">
      <c r="B1" s="1" t="s">
        <v>49</v>
      </c>
      <c r="M1" s="3"/>
      <c r="AI1" s="5"/>
      <c r="AM1" s="4" t="s">
        <v>34</v>
      </c>
    </row>
    <row r="2" spans="2:39" ht="13.5" customHeight="1" x14ac:dyDescent="0.15">
      <c r="Q2" s="4"/>
      <c r="S2" s="6"/>
      <c r="T2" s="7"/>
      <c r="U2" s="61" t="s">
        <v>2</v>
      </c>
      <c r="V2" s="62"/>
      <c r="W2" s="61" t="s">
        <v>9</v>
      </c>
      <c r="X2" s="62"/>
      <c r="Y2" s="63" t="s">
        <v>12</v>
      </c>
      <c r="Z2" s="64"/>
      <c r="AB2" s="65" t="s">
        <v>17</v>
      </c>
      <c r="AC2" s="66"/>
      <c r="AD2" s="66"/>
      <c r="AE2" s="66"/>
      <c r="AF2" s="66"/>
      <c r="AG2" s="69" t="str">
        <f>IF(AND(AG4="未達成",Y4&lt;0.285),"未達成","達成")</f>
        <v>達成</v>
      </c>
      <c r="AH2" s="70"/>
      <c r="AI2" s="4"/>
      <c r="AM2" s="4" t="s">
        <v>35</v>
      </c>
    </row>
    <row r="3" spans="2:39" ht="13.5" customHeight="1" thickBot="1" x14ac:dyDescent="0.2">
      <c r="B3" s="73" t="s">
        <v>3</v>
      </c>
      <c r="C3" s="73"/>
      <c r="D3" s="73"/>
      <c r="E3" s="73"/>
      <c r="F3" s="2" t="s">
        <v>11</v>
      </c>
      <c r="G3" s="44" t="s">
        <v>28</v>
      </c>
      <c r="H3" s="44"/>
      <c r="I3" s="45"/>
      <c r="J3" s="44"/>
      <c r="K3" s="44"/>
      <c r="L3" s="44"/>
      <c r="M3" s="44"/>
      <c r="N3" s="44"/>
      <c r="O3" s="44"/>
      <c r="P3" s="44"/>
      <c r="R3" s="4"/>
      <c r="S3" s="74" t="s">
        <v>0</v>
      </c>
      <c r="T3" s="75"/>
      <c r="U3" s="76">
        <f>+AI15+AI29+AI43+AI57+AI71+AI85+AI99+AI113+AI127+AI141+AI155+AI169+AI183+AI197+AI211+AI225+AI239+AI253+AI267+AI281+AI295</f>
        <v>254</v>
      </c>
      <c r="V3" s="77"/>
      <c r="W3" s="76">
        <f>AI16+AI30+AI44+AI58+AI72+AI86+AI100+AI114+AI128+AI142+AI156+AI170+AI184+AI198+AI212+AI226+AI240+AI254+AI268+AI282+AI296</f>
        <v>74</v>
      </c>
      <c r="X3" s="77"/>
      <c r="Y3" s="78">
        <f>ROUNDDOWN(W3/U3,3)</f>
        <v>0.29099999999999998</v>
      </c>
      <c r="Z3" s="79"/>
      <c r="AB3" s="67"/>
      <c r="AC3" s="68"/>
      <c r="AD3" s="68"/>
      <c r="AE3" s="68"/>
      <c r="AF3" s="68"/>
      <c r="AG3" s="71"/>
      <c r="AH3" s="72"/>
      <c r="AI3" s="4"/>
      <c r="AJ3" s="8"/>
    </row>
    <row r="4" spans="2:39" ht="13.5" customHeight="1" thickBot="1" x14ac:dyDescent="0.2">
      <c r="B4" s="73" t="s">
        <v>10</v>
      </c>
      <c r="C4" s="73"/>
      <c r="D4" s="73"/>
      <c r="E4" s="73"/>
      <c r="F4" s="2" t="s">
        <v>11</v>
      </c>
      <c r="G4" s="94">
        <v>45420</v>
      </c>
      <c r="H4" s="95"/>
      <c r="I4" s="95"/>
      <c r="J4" s="96"/>
      <c r="R4" s="4"/>
      <c r="S4" s="129" t="s">
        <v>7</v>
      </c>
      <c r="T4" s="130"/>
      <c r="U4" s="131">
        <f>+U3</f>
        <v>254</v>
      </c>
      <c r="V4" s="132"/>
      <c r="W4" s="131">
        <f>+AI18+AI32+AI46+AI60+AI74+AI88+AI102+AI116+AI130+AI144+AI158+AI172+AI186+AI200+AI214+AI228+AI242+AI256+AI270+AI284+AI298</f>
        <v>74</v>
      </c>
      <c r="X4" s="133"/>
      <c r="Y4" s="102">
        <f>ROUNDDOWN(W4/U4,3)</f>
        <v>0.29099999999999998</v>
      </c>
      <c r="Z4" s="103"/>
      <c r="AB4" s="65" t="s">
        <v>18</v>
      </c>
      <c r="AC4" s="66"/>
      <c r="AD4" s="66"/>
      <c r="AE4" s="66"/>
      <c r="AF4" s="66"/>
      <c r="AG4" s="69" t="str">
        <f>IF(COUNTIF(AI13:AI302,"NG")&gt;=1,"未達成","達成")</f>
        <v>達成</v>
      </c>
      <c r="AH4" s="70"/>
      <c r="AI4" s="9"/>
      <c r="AK4" s="8"/>
      <c r="AM4" s="58" t="s">
        <v>37</v>
      </c>
    </row>
    <row r="5" spans="2:39" ht="13.5" customHeight="1" thickBot="1" x14ac:dyDescent="0.2">
      <c r="B5" s="86" t="s">
        <v>24</v>
      </c>
      <c r="C5" s="86"/>
      <c r="D5" s="86"/>
      <c r="E5" s="86"/>
      <c r="F5" s="2" t="s">
        <v>11</v>
      </c>
      <c r="G5" s="87">
        <v>45682</v>
      </c>
      <c r="H5" s="87"/>
      <c r="I5" s="87"/>
      <c r="J5" s="87"/>
      <c r="L5" s="88" t="s">
        <v>1</v>
      </c>
      <c r="M5" s="88"/>
      <c r="N5" s="88"/>
      <c r="O5" s="2" t="s">
        <v>11</v>
      </c>
      <c r="P5" s="90">
        <f>+G5-G4+1</f>
        <v>263</v>
      </c>
      <c r="Q5" s="90"/>
      <c r="R5" s="90"/>
      <c r="S5" s="91"/>
      <c r="T5" s="91"/>
      <c r="U5" s="92"/>
      <c r="V5" s="92"/>
      <c r="W5" s="92"/>
      <c r="X5" s="92"/>
      <c r="Y5" s="93"/>
      <c r="Z5" s="93"/>
      <c r="AA5" s="10"/>
      <c r="AB5" s="67"/>
      <c r="AC5" s="68"/>
      <c r="AD5" s="68"/>
      <c r="AE5" s="68"/>
      <c r="AF5" s="68"/>
      <c r="AG5" s="71"/>
      <c r="AH5" s="72"/>
      <c r="AI5" s="9"/>
      <c r="AK5" s="8"/>
      <c r="AM5" s="58" t="s">
        <v>38</v>
      </c>
    </row>
    <row r="6" spans="2:39" ht="18" customHeight="1" x14ac:dyDescent="0.15">
      <c r="B6" s="57"/>
      <c r="C6" s="59" t="s">
        <v>30</v>
      </c>
      <c r="D6" s="57"/>
      <c r="E6" s="57"/>
      <c r="G6" s="11"/>
      <c r="H6" s="11"/>
      <c r="I6" s="11"/>
      <c r="J6" s="11"/>
      <c r="K6" s="12"/>
      <c r="L6" s="58"/>
      <c r="M6" s="58"/>
      <c r="N6" s="58"/>
      <c r="P6" s="54"/>
      <c r="Q6" s="54"/>
      <c r="R6" s="54"/>
      <c r="AA6" s="10"/>
      <c r="AB6" s="13"/>
      <c r="AC6" s="13"/>
      <c r="AD6" s="13"/>
      <c r="AE6" s="13"/>
      <c r="AF6" s="13"/>
      <c r="AG6" s="13"/>
      <c r="AH6" s="13"/>
      <c r="AI6" s="9"/>
      <c r="AK6" s="8"/>
      <c r="AM6" s="58" t="s">
        <v>36</v>
      </c>
    </row>
    <row r="7" spans="2:39" ht="18" customHeight="1" x14ac:dyDescent="0.15">
      <c r="B7" s="57"/>
      <c r="C7" s="59" t="s">
        <v>31</v>
      </c>
      <c r="D7" s="57"/>
      <c r="E7" s="57"/>
      <c r="G7" s="11"/>
      <c r="H7" s="11"/>
      <c r="I7" s="11"/>
      <c r="J7" s="11"/>
      <c r="K7" s="12"/>
      <c r="L7" s="58"/>
      <c r="M7" s="58"/>
      <c r="N7" s="58"/>
      <c r="P7" s="54"/>
      <c r="Q7" s="54"/>
      <c r="R7" s="54"/>
      <c r="AA7" s="10"/>
      <c r="AB7" s="13"/>
      <c r="AC7" s="13"/>
      <c r="AD7" s="13"/>
      <c r="AE7" s="13"/>
      <c r="AF7" s="13"/>
      <c r="AG7" s="13"/>
      <c r="AH7" s="13"/>
      <c r="AI7" s="9"/>
      <c r="AK7" s="8"/>
      <c r="AM7" s="58" t="s">
        <v>39</v>
      </c>
    </row>
    <row r="8" spans="2:39" ht="18" customHeight="1" x14ac:dyDescent="0.15">
      <c r="B8" s="57"/>
      <c r="C8" s="59" t="s">
        <v>32</v>
      </c>
      <c r="D8" s="57"/>
      <c r="E8" s="57"/>
      <c r="G8" s="11"/>
      <c r="H8" s="11"/>
      <c r="I8" s="11"/>
      <c r="J8" s="11"/>
      <c r="K8" s="12"/>
      <c r="L8" s="58"/>
      <c r="M8" s="58"/>
      <c r="N8" s="58"/>
      <c r="P8" s="54"/>
      <c r="Q8" s="54"/>
      <c r="R8" s="54"/>
      <c r="AA8" s="10"/>
      <c r="AB8" s="13"/>
      <c r="AC8" s="13"/>
      <c r="AD8" s="13"/>
      <c r="AE8" s="13"/>
      <c r="AF8" s="13"/>
      <c r="AG8" s="13"/>
      <c r="AH8" s="13"/>
      <c r="AI8" s="9"/>
      <c r="AK8" s="8"/>
      <c r="AM8" s="58" t="s">
        <v>40</v>
      </c>
    </row>
    <row r="9" spans="2:39" ht="18" customHeight="1" x14ac:dyDescent="0.15">
      <c r="B9" s="57"/>
      <c r="C9" s="59" t="s">
        <v>33</v>
      </c>
      <c r="D9" s="57"/>
      <c r="E9" s="57"/>
      <c r="G9" s="11"/>
      <c r="H9" s="11"/>
      <c r="I9" s="11"/>
      <c r="J9" s="11"/>
      <c r="K9" s="12"/>
      <c r="L9" s="58"/>
      <c r="M9" s="58"/>
      <c r="N9" s="58"/>
      <c r="P9" s="54"/>
      <c r="Q9" s="54"/>
      <c r="R9" s="54"/>
      <c r="AA9" s="10"/>
      <c r="AB9" s="13"/>
      <c r="AC9" s="13"/>
      <c r="AD9" s="13"/>
      <c r="AE9" s="13"/>
      <c r="AF9" s="13"/>
      <c r="AG9" s="13"/>
      <c r="AH9" s="13"/>
      <c r="AI9" s="9"/>
      <c r="AK9" s="8"/>
    </row>
    <row r="10" spans="2:39" ht="13.5" hidden="1" customHeight="1" x14ac:dyDescent="0.15">
      <c r="C10" s="4">
        <f>YEAR(G4)</f>
        <v>2024</v>
      </c>
      <c r="D10" s="4">
        <f>MONTH(G4)</f>
        <v>5</v>
      </c>
      <c r="E10" s="4"/>
      <c r="F10" s="14">
        <f>DATE(C10,D10,1)</f>
        <v>45413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2:39" ht="13.5" customHeight="1" x14ac:dyDescent="0.15">
      <c r="B11" s="43" t="s">
        <v>14</v>
      </c>
      <c r="C11" s="81">
        <f>C12</f>
        <v>45413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2"/>
    </row>
    <row r="12" spans="2:39" x14ac:dyDescent="0.15">
      <c r="B12" s="25"/>
      <c r="C12" s="16">
        <f>DATE($C10,$D10,1)</f>
        <v>45413</v>
      </c>
      <c r="D12" s="17">
        <f>C12+1</f>
        <v>45414</v>
      </c>
      <c r="E12" s="17">
        <f t="shared" ref="E12:AG12" si="0">D12+1</f>
        <v>45415</v>
      </c>
      <c r="F12" s="17">
        <f t="shared" si="0"/>
        <v>45416</v>
      </c>
      <c r="G12" s="17">
        <f t="shared" si="0"/>
        <v>45417</v>
      </c>
      <c r="H12" s="17">
        <f t="shared" si="0"/>
        <v>45418</v>
      </c>
      <c r="I12" s="17">
        <f t="shared" si="0"/>
        <v>45419</v>
      </c>
      <c r="J12" s="17">
        <f t="shared" si="0"/>
        <v>45420</v>
      </c>
      <c r="K12" s="17">
        <f t="shared" si="0"/>
        <v>45421</v>
      </c>
      <c r="L12" s="17">
        <f t="shared" si="0"/>
        <v>45422</v>
      </c>
      <c r="M12" s="17">
        <f t="shared" si="0"/>
        <v>45423</v>
      </c>
      <c r="N12" s="17">
        <f t="shared" si="0"/>
        <v>45424</v>
      </c>
      <c r="O12" s="17">
        <f t="shared" si="0"/>
        <v>45425</v>
      </c>
      <c r="P12" s="17">
        <f t="shared" si="0"/>
        <v>45426</v>
      </c>
      <c r="Q12" s="17">
        <f t="shared" si="0"/>
        <v>45427</v>
      </c>
      <c r="R12" s="17">
        <f t="shared" si="0"/>
        <v>45428</v>
      </c>
      <c r="S12" s="17">
        <f t="shared" si="0"/>
        <v>45429</v>
      </c>
      <c r="T12" s="17">
        <f t="shared" si="0"/>
        <v>45430</v>
      </c>
      <c r="U12" s="17">
        <f t="shared" si="0"/>
        <v>45431</v>
      </c>
      <c r="V12" s="17">
        <f t="shared" si="0"/>
        <v>45432</v>
      </c>
      <c r="W12" s="17">
        <f t="shared" si="0"/>
        <v>45433</v>
      </c>
      <c r="X12" s="17">
        <f t="shared" si="0"/>
        <v>45434</v>
      </c>
      <c r="Y12" s="17">
        <f t="shared" si="0"/>
        <v>45435</v>
      </c>
      <c r="Z12" s="17">
        <f t="shared" si="0"/>
        <v>45436</v>
      </c>
      <c r="AA12" s="17">
        <f t="shared" si="0"/>
        <v>45437</v>
      </c>
      <c r="AB12" s="17">
        <f t="shared" si="0"/>
        <v>45438</v>
      </c>
      <c r="AC12" s="17">
        <f t="shared" si="0"/>
        <v>45439</v>
      </c>
      <c r="AD12" s="17">
        <f t="shared" si="0"/>
        <v>45440</v>
      </c>
      <c r="AE12" s="17">
        <f t="shared" si="0"/>
        <v>45441</v>
      </c>
      <c r="AF12" s="17">
        <f t="shared" si="0"/>
        <v>45442</v>
      </c>
      <c r="AG12" s="17">
        <f t="shared" si="0"/>
        <v>45443</v>
      </c>
      <c r="AH12" s="18"/>
      <c r="AI12" s="19"/>
    </row>
    <row r="13" spans="2:39" x14ac:dyDescent="0.15">
      <c r="B13" s="25" t="s">
        <v>15</v>
      </c>
      <c r="C13" s="21" t="str">
        <f>IF(C12&gt;=G4,C12,"")</f>
        <v/>
      </c>
      <c r="D13" s="22" t="str">
        <f t="shared" ref="D13:AE13" si="1">IF(D12&lt;$G4,"",IF(C12=EOMONTH(DATE($C10,$D10,1),0),"",IF(C12="","",C12+1)))</f>
        <v/>
      </c>
      <c r="E13" s="22" t="str">
        <f t="shared" si="1"/>
        <v/>
      </c>
      <c r="F13" s="22" t="str">
        <f t="shared" si="1"/>
        <v/>
      </c>
      <c r="G13" s="22" t="str">
        <f t="shared" si="1"/>
        <v/>
      </c>
      <c r="H13" s="22" t="str">
        <f t="shared" si="1"/>
        <v/>
      </c>
      <c r="I13" s="22" t="str">
        <f t="shared" si="1"/>
        <v/>
      </c>
      <c r="J13" s="22">
        <f t="shared" si="1"/>
        <v>45420</v>
      </c>
      <c r="K13" s="22">
        <f t="shared" si="1"/>
        <v>45421</v>
      </c>
      <c r="L13" s="22">
        <f t="shared" si="1"/>
        <v>45422</v>
      </c>
      <c r="M13" s="22">
        <f t="shared" si="1"/>
        <v>45423</v>
      </c>
      <c r="N13" s="22">
        <f t="shared" si="1"/>
        <v>45424</v>
      </c>
      <c r="O13" s="22">
        <f t="shared" si="1"/>
        <v>45425</v>
      </c>
      <c r="P13" s="22">
        <f t="shared" si="1"/>
        <v>45426</v>
      </c>
      <c r="Q13" s="22">
        <f t="shared" si="1"/>
        <v>45427</v>
      </c>
      <c r="R13" s="22">
        <f t="shared" si="1"/>
        <v>45428</v>
      </c>
      <c r="S13" s="22">
        <f t="shared" si="1"/>
        <v>45429</v>
      </c>
      <c r="T13" s="22">
        <f t="shared" si="1"/>
        <v>45430</v>
      </c>
      <c r="U13" s="22">
        <f t="shared" si="1"/>
        <v>45431</v>
      </c>
      <c r="V13" s="22">
        <f t="shared" si="1"/>
        <v>45432</v>
      </c>
      <c r="W13" s="22">
        <f t="shared" si="1"/>
        <v>45433</v>
      </c>
      <c r="X13" s="22">
        <f t="shared" si="1"/>
        <v>45434</v>
      </c>
      <c r="Y13" s="22">
        <f t="shared" si="1"/>
        <v>45435</v>
      </c>
      <c r="Z13" s="22">
        <f t="shared" si="1"/>
        <v>45436</v>
      </c>
      <c r="AA13" s="22">
        <f t="shared" si="1"/>
        <v>45437</v>
      </c>
      <c r="AB13" s="22">
        <f t="shared" si="1"/>
        <v>45438</v>
      </c>
      <c r="AC13" s="22">
        <f t="shared" si="1"/>
        <v>45439</v>
      </c>
      <c r="AD13" s="22">
        <f t="shared" si="1"/>
        <v>45440</v>
      </c>
      <c r="AE13" s="22">
        <f t="shared" si="1"/>
        <v>45441</v>
      </c>
      <c r="AF13" s="22">
        <f>IF(AF12&lt;$G4,"",IF(AE12=EOMONTH(DATE($C10,$D10,1),0),"",IF(AE13="","",AE13+1)))</f>
        <v>45442</v>
      </c>
      <c r="AG13" s="22">
        <f>IF(AG12&lt;$G4,"",IF(AF13=EOMONTH(DATE($C10,$D10,1),0),"",IF(AF13="","",AF13+1)))</f>
        <v>45443</v>
      </c>
      <c r="AH13" s="23" t="s">
        <v>16</v>
      </c>
      <c r="AI13" s="55">
        <f>+COUNTIFS(C14:AG14,"土",C15:AG15,"")+COUNTIFS(C14:AG14,"日",C15:AG15,"")</f>
        <v>6</v>
      </c>
      <c r="AM13" s="58" t="s">
        <v>41</v>
      </c>
    </row>
    <row r="14" spans="2:39" x14ac:dyDescent="0.15">
      <c r="B14" s="25" t="s">
        <v>5</v>
      </c>
      <c r="C14" s="51" t="str">
        <f>IFERROR(TEXT(WEEKDAY(+C13),"aaa"),"")</f>
        <v/>
      </c>
      <c r="D14" s="51" t="str">
        <f t="shared" ref="D14:AG14" si="2">IFERROR(TEXT(WEEKDAY(+D13),"aaa"),"")</f>
        <v/>
      </c>
      <c r="E14" s="51" t="str">
        <f t="shared" si="2"/>
        <v/>
      </c>
      <c r="F14" s="51" t="str">
        <f t="shared" si="2"/>
        <v/>
      </c>
      <c r="G14" s="51" t="str">
        <f t="shared" si="2"/>
        <v/>
      </c>
      <c r="H14" s="51" t="str">
        <f>IFERROR(TEXT(WEEKDAY(+H13),"aaa"),"")</f>
        <v/>
      </c>
      <c r="I14" s="51" t="str">
        <f t="shared" si="2"/>
        <v/>
      </c>
      <c r="J14" s="51" t="str">
        <f t="shared" si="2"/>
        <v>水</v>
      </c>
      <c r="K14" s="51" t="str">
        <f t="shared" si="2"/>
        <v>木</v>
      </c>
      <c r="L14" s="51" t="str">
        <f t="shared" si="2"/>
        <v>金</v>
      </c>
      <c r="M14" s="51" t="str">
        <f t="shared" si="2"/>
        <v>土</v>
      </c>
      <c r="N14" s="51" t="str">
        <f t="shared" si="2"/>
        <v>日</v>
      </c>
      <c r="O14" s="51" t="str">
        <f t="shared" si="2"/>
        <v>月</v>
      </c>
      <c r="P14" s="51" t="str">
        <f t="shared" si="2"/>
        <v>火</v>
      </c>
      <c r="Q14" s="51" t="str">
        <f t="shared" si="2"/>
        <v>水</v>
      </c>
      <c r="R14" s="51" t="str">
        <f t="shared" si="2"/>
        <v>木</v>
      </c>
      <c r="S14" s="51" t="str">
        <f t="shared" si="2"/>
        <v>金</v>
      </c>
      <c r="T14" s="51" t="str">
        <f t="shared" si="2"/>
        <v>土</v>
      </c>
      <c r="U14" s="51" t="str">
        <f t="shared" si="2"/>
        <v>日</v>
      </c>
      <c r="V14" s="51" t="str">
        <f t="shared" si="2"/>
        <v>月</v>
      </c>
      <c r="W14" s="51" t="str">
        <f t="shared" si="2"/>
        <v>火</v>
      </c>
      <c r="X14" s="51" t="str">
        <f t="shared" si="2"/>
        <v>水</v>
      </c>
      <c r="Y14" s="51" t="str">
        <f t="shared" si="2"/>
        <v>木</v>
      </c>
      <c r="Z14" s="51" t="str">
        <f t="shared" si="2"/>
        <v>金</v>
      </c>
      <c r="AA14" s="51" t="str">
        <f t="shared" si="2"/>
        <v>土</v>
      </c>
      <c r="AB14" s="51" t="str">
        <f t="shared" si="2"/>
        <v>日</v>
      </c>
      <c r="AC14" s="51" t="str">
        <f t="shared" si="2"/>
        <v>月</v>
      </c>
      <c r="AD14" s="51" t="str">
        <f t="shared" si="2"/>
        <v>火</v>
      </c>
      <c r="AE14" s="51" t="str">
        <f t="shared" si="2"/>
        <v>水</v>
      </c>
      <c r="AF14" s="51" t="str">
        <f t="shared" si="2"/>
        <v>木</v>
      </c>
      <c r="AG14" s="51" t="str">
        <f t="shared" si="2"/>
        <v>金</v>
      </c>
      <c r="AH14" s="23" t="s">
        <v>20</v>
      </c>
      <c r="AI14" s="55">
        <f>+COUNTIF(C15:AG15,"夏休")+COUNTIF(C15:AG15,"冬休")+COUNTIF(C15:AG15,"中止")+COUNTIF(C15:AG15,"工場")+COUNTIF(C15:AG15,"他")</f>
        <v>0</v>
      </c>
      <c r="AJ14" s="26"/>
      <c r="AM14" s="58" t="s">
        <v>50</v>
      </c>
    </row>
    <row r="15" spans="2:39" ht="13.5" customHeight="1" x14ac:dyDescent="0.15">
      <c r="B15" s="83" t="s">
        <v>19</v>
      </c>
      <c r="C15" s="85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105"/>
      <c r="AH15" s="27" t="s">
        <v>2</v>
      </c>
      <c r="AI15" s="28">
        <f>COUNT(C13:AG13)-AI14</f>
        <v>24</v>
      </c>
      <c r="AJ15" s="26"/>
    </row>
    <row r="16" spans="2:39" ht="13.5" customHeight="1" x14ac:dyDescent="0.15">
      <c r="B16" s="84"/>
      <c r="C16" s="85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105"/>
      <c r="AH16" s="27" t="s">
        <v>6</v>
      </c>
      <c r="AI16" s="56">
        <f>+COUNTIF(C17:AG18,"休")</f>
        <v>6</v>
      </c>
      <c r="AJ16" s="30" t="str">
        <f>IF(AI17&gt;0.285,"",IF(AI16&lt;AI13,"←計画日数が足りません",""))</f>
        <v/>
      </c>
    </row>
    <row r="17" spans="2:36" ht="13.5" customHeight="1" x14ac:dyDescent="0.15">
      <c r="B17" s="106" t="s">
        <v>0</v>
      </c>
      <c r="C17" s="107"/>
      <c r="D17" s="104"/>
      <c r="E17" s="104"/>
      <c r="F17" s="104"/>
      <c r="G17" s="104"/>
      <c r="H17" s="104"/>
      <c r="I17" s="104"/>
      <c r="J17" s="104"/>
      <c r="K17" s="104"/>
      <c r="L17" s="104"/>
      <c r="M17" s="104" t="s">
        <v>23</v>
      </c>
      <c r="N17" s="104" t="s">
        <v>23</v>
      </c>
      <c r="O17" s="104"/>
      <c r="P17" s="104"/>
      <c r="Q17" s="104"/>
      <c r="R17" s="104"/>
      <c r="S17" s="104"/>
      <c r="T17" s="104" t="s">
        <v>23</v>
      </c>
      <c r="U17" s="104" t="s">
        <v>23</v>
      </c>
      <c r="V17" s="104"/>
      <c r="W17" s="104"/>
      <c r="X17" s="104"/>
      <c r="Y17" s="104"/>
      <c r="Z17" s="104"/>
      <c r="AA17" s="104" t="s">
        <v>23</v>
      </c>
      <c r="AB17" s="104" t="s">
        <v>23</v>
      </c>
      <c r="AC17" s="104"/>
      <c r="AD17" s="104"/>
      <c r="AE17" s="104"/>
      <c r="AF17" s="104"/>
      <c r="AG17" s="110"/>
      <c r="AH17" s="27" t="s">
        <v>8</v>
      </c>
      <c r="AI17" s="31">
        <f>+AI16/AI15</f>
        <v>0.25</v>
      </c>
      <c r="AJ17" s="26"/>
    </row>
    <row r="18" spans="2:36" x14ac:dyDescent="0.15">
      <c r="B18" s="106"/>
      <c r="C18" s="107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10"/>
      <c r="AH18" s="27" t="s">
        <v>9</v>
      </c>
      <c r="AI18" s="29">
        <f>+COUNTA(C19:AG20)</f>
        <v>6</v>
      </c>
      <c r="AJ18" s="26"/>
    </row>
    <row r="19" spans="2:36" x14ac:dyDescent="0.15">
      <c r="B19" s="111" t="s">
        <v>7</v>
      </c>
      <c r="C19" s="113"/>
      <c r="D19" s="108"/>
      <c r="E19" s="108"/>
      <c r="F19" s="108"/>
      <c r="G19" s="108"/>
      <c r="H19" s="108"/>
      <c r="I19" s="108"/>
      <c r="J19" s="108"/>
      <c r="K19" s="108"/>
      <c r="L19" s="108"/>
      <c r="M19" s="108" t="s">
        <v>23</v>
      </c>
      <c r="N19" s="108" t="s">
        <v>23</v>
      </c>
      <c r="O19" s="108"/>
      <c r="P19" s="108"/>
      <c r="Q19" s="108"/>
      <c r="R19" s="108"/>
      <c r="S19" s="108"/>
      <c r="T19" s="108" t="s">
        <v>23</v>
      </c>
      <c r="U19" s="108" t="s">
        <v>23</v>
      </c>
      <c r="V19" s="108"/>
      <c r="W19" s="108"/>
      <c r="X19" s="108"/>
      <c r="Y19" s="108"/>
      <c r="Z19" s="108"/>
      <c r="AA19" s="108" t="s">
        <v>23</v>
      </c>
      <c r="AB19" s="108" t="s">
        <v>23</v>
      </c>
      <c r="AC19" s="108"/>
      <c r="AD19" s="108"/>
      <c r="AE19" s="108"/>
      <c r="AF19" s="108"/>
      <c r="AG19" s="115"/>
      <c r="AH19" s="32" t="s">
        <v>4</v>
      </c>
      <c r="AI19" s="33">
        <f>+AI18/AI15</f>
        <v>0.25</v>
      </c>
      <c r="AJ19" s="26"/>
    </row>
    <row r="20" spans="2:36" x14ac:dyDescent="0.15">
      <c r="B20" s="112"/>
      <c r="C20" s="114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16"/>
      <c r="AH20" s="34" t="s">
        <v>13</v>
      </c>
      <c r="AI20" s="35" t="str">
        <f>IF(7&gt;AI15,"対象外",IF(AI18&gt;=AI13,"OK","NG"))</f>
        <v>OK</v>
      </c>
      <c r="AJ20" s="30" t="str">
        <f>IF(AI20="対象外","←７日間に満たない期間は達成判定の対象外",IF(AI20="NG","←月単位未達成","←月単位達成"))</f>
        <v>←月単位達成</v>
      </c>
    </row>
    <row r="21" spans="2:36" hidden="1" x14ac:dyDescent="0.15">
      <c r="B21" s="15"/>
      <c r="C21" s="46" t="e">
        <f t="shared" ref="C21:AG21" si="3">IF(AND(DAY(C13)&gt;=22,DAY(C13)&lt;=28,C14="土"),1,0)</f>
        <v>#VALUE!</v>
      </c>
      <c r="D21" s="46" t="e">
        <f t="shared" si="3"/>
        <v>#VALUE!</v>
      </c>
      <c r="E21" s="46" t="e">
        <f t="shared" si="3"/>
        <v>#VALUE!</v>
      </c>
      <c r="F21" s="46" t="e">
        <f t="shared" si="3"/>
        <v>#VALUE!</v>
      </c>
      <c r="G21" s="46" t="e">
        <f t="shared" si="3"/>
        <v>#VALUE!</v>
      </c>
      <c r="H21" s="46" t="e">
        <f t="shared" si="3"/>
        <v>#VALUE!</v>
      </c>
      <c r="I21" s="46" t="e">
        <f t="shared" si="3"/>
        <v>#VALUE!</v>
      </c>
      <c r="J21" s="46">
        <f t="shared" si="3"/>
        <v>0</v>
      </c>
      <c r="K21" s="46">
        <f t="shared" si="3"/>
        <v>0</v>
      </c>
      <c r="L21" s="46">
        <f t="shared" si="3"/>
        <v>0</v>
      </c>
      <c r="M21" s="46">
        <f t="shared" si="3"/>
        <v>0</v>
      </c>
      <c r="N21" s="46">
        <f t="shared" si="3"/>
        <v>0</v>
      </c>
      <c r="O21" s="46">
        <f t="shared" si="3"/>
        <v>0</v>
      </c>
      <c r="P21" s="46">
        <f t="shared" si="3"/>
        <v>0</v>
      </c>
      <c r="Q21" s="46">
        <f t="shared" si="3"/>
        <v>0</v>
      </c>
      <c r="R21" s="46">
        <f t="shared" si="3"/>
        <v>0</v>
      </c>
      <c r="S21" s="46">
        <f t="shared" si="3"/>
        <v>0</v>
      </c>
      <c r="T21" s="46">
        <f t="shared" si="3"/>
        <v>0</v>
      </c>
      <c r="U21" s="46">
        <f t="shared" si="3"/>
        <v>0</v>
      </c>
      <c r="V21" s="46">
        <f t="shared" si="3"/>
        <v>0</v>
      </c>
      <c r="W21" s="46">
        <f t="shared" si="3"/>
        <v>0</v>
      </c>
      <c r="X21" s="46">
        <f t="shared" si="3"/>
        <v>0</v>
      </c>
      <c r="Y21" s="46">
        <f t="shared" si="3"/>
        <v>0</v>
      </c>
      <c r="Z21" s="46">
        <f t="shared" si="3"/>
        <v>0</v>
      </c>
      <c r="AA21" s="46">
        <f t="shared" si="3"/>
        <v>1</v>
      </c>
      <c r="AB21" s="46">
        <f t="shared" si="3"/>
        <v>0</v>
      </c>
      <c r="AC21" s="46">
        <f t="shared" si="3"/>
        <v>0</v>
      </c>
      <c r="AD21" s="46">
        <f t="shared" si="3"/>
        <v>0</v>
      </c>
      <c r="AE21" s="46">
        <f>IF(AND(DAY(AE13)&gt;=22,DAY(AE13)&lt;=28,AE14="土"),1,0)</f>
        <v>0</v>
      </c>
      <c r="AF21" s="46">
        <f t="shared" si="3"/>
        <v>0</v>
      </c>
      <c r="AG21" s="46">
        <f t="shared" si="3"/>
        <v>0</v>
      </c>
      <c r="AH21" s="47" t="s">
        <v>21</v>
      </c>
      <c r="AI21" s="48">
        <f>_xlfn.AGGREGATE(9,6,C21:AG21)</f>
        <v>1</v>
      </c>
      <c r="AJ21" s="30"/>
    </row>
    <row r="22" spans="2:36" hidden="1" x14ac:dyDescent="0.15">
      <c r="B22" s="15"/>
      <c r="C22" s="49" t="e">
        <f t="shared" ref="C22:AG22" si="4">IF(AND(DAY(C13)&gt;=22,DAY(C13)&lt;=28,C14="土",OR(C19="休",C19="雨")),1,0)</f>
        <v>#VALUE!</v>
      </c>
      <c r="D22" s="49" t="e">
        <f t="shared" si="4"/>
        <v>#VALUE!</v>
      </c>
      <c r="E22" s="49" t="e">
        <f t="shared" si="4"/>
        <v>#VALUE!</v>
      </c>
      <c r="F22" s="49" t="e">
        <f t="shared" si="4"/>
        <v>#VALUE!</v>
      </c>
      <c r="G22" s="49" t="e">
        <f t="shared" si="4"/>
        <v>#VALUE!</v>
      </c>
      <c r="H22" s="49" t="e">
        <f t="shared" si="4"/>
        <v>#VALUE!</v>
      </c>
      <c r="I22" s="49" t="e">
        <f t="shared" si="4"/>
        <v>#VALUE!</v>
      </c>
      <c r="J22" s="49">
        <f t="shared" si="4"/>
        <v>0</v>
      </c>
      <c r="K22" s="49">
        <f t="shared" si="4"/>
        <v>0</v>
      </c>
      <c r="L22" s="49">
        <f t="shared" si="4"/>
        <v>0</v>
      </c>
      <c r="M22" s="49">
        <f t="shared" si="4"/>
        <v>0</v>
      </c>
      <c r="N22" s="49">
        <f t="shared" si="4"/>
        <v>0</v>
      </c>
      <c r="O22" s="49">
        <f t="shared" si="4"/>
        <v>0</v>
      </c>
      <c r="P22" s="49">
        <f t="shared" si="4"/>
        <v>0</v>
      </c>
      <c r="Q22" s="49">
        <f t="shared" si="4"/>
        <v>0</v>
      </c>
      <c r="R22" s="49">
        <f t="shared" si="4"/>
        <v>0</v>
      </c>
      <c r="S22" s="49">
        <f t="shared" si="4"/>
        <v>0</v>
      </c>
      <c r="T22" s="49">
        <f t="shared" si="4"/>
        <v>0</v>
      </c>
      <c r="U22" s="49">
        <f t="shared" si="4"/>
        <v>0</v>
      </c>
      <c r="V22" s="49">
        <f t="shared" si="4"/>
        <v>0</v>
      </c>
      <c r="W22" s="49">
        <f t="shared" si="4"/>
        <v>0</v>
      </c>
      <c r="X22" s="49">
        <f t="shared" si="4"/>
        <v>0</v>
      </c>
      <c r="Y22" s="49">
        <f t="shared" si="4"/>
        <v>0</v>
      </c>
      <c r="Z22" s="49">
        <f t="shared" si="4"/>
        <v>0</v>
      </c>
      <c r="AA22" s="49">
        <f t="shared" si="4"/>
        <v>1</v>
      </c>
      <c r="AB22" s="49">
        <f t="shared" si="4"/>
        <v>0</v>
      </c>
      <c r="AC22" s="49">
        <f t="shared" si="4"/>
        <v>0</v>
      </c>
      <c r="AD22" s="49">
        <f t="shared" si="4"/>
        <v>0</v>
      </c>
      <c r="AE22" s="49">
        <f t="shared" si="4"/>
        <v>0</v>
      </c>
      <c r="AF22" s="49">
        <f t="shared" si="4"/>
        <v>0</v>
      </c>
      <c r="AG22" s="49">
        <f t="shared" si="4"/>
        <v>0</v>
      </c>
      <c r="AH22" s="50" t="s">
        <v>22</v>
      </c>
      <c r="AI22" s="48">
        <f>_xlfn.AGGREGATE(9,6,C22:AG22)</f>
        <v>1</v>
      </c>
      <c r="AJ22" s="30"/>
    </row>
    <row r="23" spans="2:36" x14ac:dyDescent="0.1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2:36" hidden="1" x14ac:dyDescent="0.15">
      <c r="C24" s="2">
        <f>YEAR(C27)</f>
        <v>2024</v>
      </c>
      <c r="D24" s="2">
        <f>MONTH(C27)</f>
        <v>6</v>
      </c>
    </row>
    <row r="25" spans="2:36" x14ac:dyDescent="0.15">
      <c r="B25" s="6" t="s">
        <v>14</v>
      </c>
      <c r="C25" s="117">
        <f>C27</f>
        <v>45444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2"/>
    </row>
    <row r="26" spans="2:36" hidden="1" x14ac:dyDescent="0.15">
      <c r="B26" s="36"/>
      <c r="C26" s="22">
        <f>DATE($C24,$D24,1)</f>
        <v>45444</v>
      </c>
      <c r="D26" s="22">
        <f>C26+1</f>
        <v>45445</v>
      </c>
      <c r="E26" s="22">
        <f t="shared" ref="E26:AG26" si="5">D26+1</f>
        <v>45446</v>
      </c>
      <c r="F26" s="22">
        <f t="shared" si="5"/>
        <v>45447</v>
      </c>
      <c r="G26" s="22">
        <f t="shared" si="5"/>
        <v>45448</v>
      </c>
      <c r="H26" s="22">
        <f t="shared" si="5"/>
        <v>45449</v>
      </c>
      <c r="I26" s="22">
        <f t="shared" si="5"/>
        <v>45450</v>
      </c>
      <c r="J26" s="22">
        <f t="shared" si="5"/>
        <v>45451</v>
      </c>
      <c r="K26" s="22">
        <f t="shared" si="5"/>
        <v>45452</v>
      </c>
      <c r="L26" s="22">
        <f t="shared" si="5"/>
        <v>45453</v>
      </c>
      <c r="M26" s="22">
        <f t="shared" si="5"/>
        <v>45454</v>
      </c>
      <c r="N26" s="22">
        <f t="shared" si="5"/>
        <v>45455</v>
      </c>
      <c r="O26" s="22">
        <f t="shared" si="5"/>
        <v>45456</v>
      </c>
      <c r="P26" s="22">
        <f t="shared" si="5"/>
        <v>45457</v>
      </c>
      <c r="Q26" s="22">
        <f t="shared" si="5"/>
        <v>45458</v>
      </c>
      <c r="R26" s="22">
        <f t="shared" si="5"/>
        <v>45459</v>
      </c>
      <c r="S26" s="22">
        <f t="shared" si="5"/>
        <v>45460</v>
      </c>
      <c r="T26" s="22">
        <f t="shared" si="5"/>
        <v>45461</v>
      </c>
      <c r="U26" s="22">
        <f t="shared" si="5"/>
        <v>45462</v>
      </c>
      <c r="V26" s="22">
        <f t="shared" si="5"/>
        <v>45463</v>
      </c>
      <c r="W26" s="22">
        <f t="shared" si="5"/>
        <v>45464</v>
      </c>
      <c r="X26" s="22">
        <f t="shared" si="5"/>
        <v>45465</v>
      </c>
      <c r="Y26" s="22">
        <f t="shared" si="5"/>
        <v>45466</v>
      </c>
      <c r="Z26" s="22">
        <f t="shared" si="5"/>
        <v>45467</v>
      </c>
      <c r="AA26" s="22">
        <f t="shared" si="5"/>
        <v>45468</v>
      </c>
      <c r="AB26" s="22">
        <f t="shared" si="5"/>
        <v>45469</v>
      </c>
      <c r="AC26" s="22">
        <f t="shared" si="5"/>
        <v>45470</v>
      </c>
      <c r="AD26" s="22">
        <f t="shared" si="5"/>
        <v>45471</v>
      </c>
      <c r="AE26" s="22">
        <f t="shared" si="5"/>
        <v>45472</v>
      </c>
      <c r="AF26" s="22">
        <f t="shared" si="5"/>
        <v>45473</v>
      </c>
      <c r="AG26" s="22">
        <f t="shared" si="5"/>
        <v>45474</v>
      </c>
      <c r="AH26" s="37"/>
      <c r="AI26" s="38"/>
    </row>
    <row r="27" spans="2:36" x14ac:dyDescent="0.15">
      <c r="B27" s="20" t="s">
        <v>15</v>
      </c>
      <c r="C27" s="39">
        <f>IF(EDATE(C12,1)&gt;$G$5,"",EDATE(C12,1))</f>
        <v>45444</v>
      </c>
      <c r="D27" s="22">
        <f>IF(D26&gt;$G$5,"",IF(C27=EOMONTH(DATE($C24,$D24,1),0),"",IF(C27="","",C27+1)))</f>
        <v>45445</v>
      </c>
      <c r="E27" s="22">
        <f t="shared" ref="E27:AG27" si="6">IF(E26&gt;$G$5,"",IF(D27=EOMONTH(DATE($C24,$D24,1),0),"",IF(D27="","",D27+1)))</f>
        <v>45446</v>
      </c>
      <c r="F27" s="22">
        <f t="shared" si="6"/>
        <v>45447</v>
      </c>
      <c r="G27" s="22">
        <f t="shared" si="6"/>
        <v>45448</v>
      </c>
      <c r="H27" s="22">
        <f t="shared" si="6"/>
        <v>45449</v>
      </c>
      <c r="I27" s="22">
        <f t="shared" si="6"/>
        <v>45450</v>
      </c>
      <c r="J27" s="22">
        <f t="shared" si="6"/>
        <v>45451</v>
      </c>
      <c r="K27" s="22">
        <f t="shared" si="6"/>
        <v>45452</v>
      </c>
      <c r="L27" s="22">
        <f t="shared" si="6"/>
        <v>45453</v>
      </c>
      <c r="M27" s="22">
        <f t="shared" si="6"/>
        <v>45454</v>
      </c>
      <c r="N27" s="22">
        <f t="shared" si="6"/>
        <v>45455</v>
      </c>
      <c r="O27" s="22">
        <f t="shared" si="6"/>
        <v>45456</v>
      </c>
      <c r="P27" s="22">
        <f t="shared" si="6"/>
        <v>45457</v>
      </c>
      <c r="Q27" s="22">
        <f t="shared" si="6"/>
        <v>45458</v>
      </c>
      <c r="R27" s="22">
        <f t="shared" si="6"/>
        <v>45459</v>
      </c>
      <c r="S27" s="22">
        <f t="shared" si="6"/>
        <v>45460</v>
      </c>
      <c r="T27" s="22">
        <f t="shared" si="6"/>
        <v>45461</v>
      </c>
      <c r="U27" s="22">
        <f t="shared" si="6"/>
        <v>45462</v>
      </c>
      <c r="V27" s="22">
        <f t="shared" si="6"/>
        <v>45463</v>
      </c>
      <c r="W27" s="22">
        <f t="shared" si="6"/>
        <v>45464</v>
      </c>
      <c r="X27" s="22">
        <f>IF(X26&gt;$G$5,"",IF(W27=EOMONTH(DATE($C24,$D24,1),0),"",IF(W27="","",W27+1)))</f>
        <v>45465</v>
      </c>
      <c r="Y27" s="22">
        <f t="shared" si="6"/>
        <v>45466</v>
      </c>
      <c r="Z27" s="22">
        <f t="shared" si="6"/>
        <v>45467</v>
      </c>
      <c r="AA27" s="22">
        <f>IF(AA26&gt;$G$5,"",IF(Z27=EOMONTH(DATE($C24,$D24,1),0),"",IF(Z27="","",Z27+1)))</f>
        <v>45468</v>
      </c>
      <c r="AB27" s="22">
        <f t="shared" si="6"/>
        <v>45469</v>
      </c>
      <c r="AC27" s="22">
        <f t="shared" si="6"/>
        <v>45470</v>
      </c>
      <c r="AD27" s="22">
        <f t="shared" si="6"/>
        <v>45471</v>
      </c>
      <c r="AE27" s="22">
        <f t="shared" si="6"/>
        <v>45472</v>
      </c>
      <c r="AF27" s="22">
        <f t="shared" si="6"/>
        <v>45473</v>
      </c>
      <c r="AG27" s="22" t="str">
        <f t="shared" si="6"/>
        <v/>
      </c>
      <c r="AH27" s="23" t="s">
        <v>16</v>
      </c>
      <c r="AI27" s="55">
        <f>+COUNTIFS(C28:AG28,"土",C29:AG29,"")+COUNTIFS(C28:AG28,"日",C29:AG29,"")</f>
        <v>10</v>
      </c>
    </row>
    <row r="28" spans="2:36" s="26" customFormat="1" x14ac:dyDescent="0.15">
      <c r="B28" s="40" t="s">
        <v>5</v>
      </c>
      <c r="C28" s="51" t="str">
        <f>IFERROR(TEXT(WEEKDAY(+C27),"aaa"),"")</f>
        <v>土</v>
      </c>
      <c r="D28" s="51" t="str">
        <f t="shared" ref="D28:AG28" si="7">IFERROR(TEXT(WEEKDAY(+D27),"aaa"),"")</f>
        <v>日</v>
      </c>
      <c r="E28" s="51" t="str">
        <f t="shared" si="7"/>
        <v>月</v>
      </c>
      <c r="F28" s="51" t="str">
        <f t="shared" si="7"/>
        <v>火</v>
      </c>
      <c r="G28" s="51" t="str">
        <f t="shared" si="7"/>
        <v>水</v>
      </c>
      <c r="H28" s="51" t="str">
        <f t="shared" si="7"/>
        <v>木</v>
      </c>
      <c r="I28" s="51" t="str">
        <f t="shared" si="7"/>
        <v>金</v>
      </c>
      <c r="J28" s="51" t="str">
        <f t="shared" si="7"/>
        <v>土</v>
      </c>
      <c r="K28" s="51" t="str">
        <f t="shared" si="7"/>
        <v>日</v>
      </c>
      <c r="L28" s="51" t="str">
        <f t="shared" si="7"/>
        <v>月</v>
      </c>
      <c r="M28" s="51" t="str">
        <f t="shared" si="7"/>
        <v>火</v>
      </c>
      <c r="N28" s="51" t="str">
        <f t="shared" si="7"/>
        <v>水</v>
      </c>
      <c r="O28" s="51" t="str">
        <f t="shared" si="7"/>
        <v>木</v>
      </c>
      <c r="P28" s="51" t="str">
        <f t="shared" si="7"/>
        <v>金</v>
      </c>
      <c r="Q28" s="51" t="str">
        <f t="shared" si="7"/>
        <v>土</v>
      </c>
      <c r="R28" s="51" t="str">
        <f t="shared" si="7"/>
        <v>日</v>
      </c>
      <c r="S28" s="51" t="str">
        <f t="shared" si="7"/>
        <v>月</v>
      </c>
      <c r="T28" s="51" t="str">
        <f t="shared" si="7"/>
        <v>火</v>
      </c>
      <c r="U28" s="51" t="str">
        <f t="shared" si="7"/>
        <v>水</v>
      </c>
      <c r="V28" s="51" t="str">
        <f t="shared" si="7"/>
        <v>木</v>
      </c>
      <c r="W28" s="51" t="str">
        <f t="shared" si="7"/>
        <v>金</v>
      </c>
      <c r="X28" s="51" t="str">
        <f t="shared" si="7"/>
        <v>土</v>
      </c>
      <c r="Y28" s="51" t="str">
        <f t="shared" si="7"/>
        <v>日</v>
      </c>
      <c r="Z28" s="51" t="str">
        <f t="shared" si="7"/>
        <v>月</v>
      </c>
      <c r="AA28" s="51" t="str">
        <f>IFERROR(TEXT(WEEKDAY(+AA27),"aaa"),"")</f>
        <v>火</v>
      </c>
      <c r="AB28" s="51" t="str">
        <f t="shared" si="7"/>
        <v>水</v>
      </c>
      <c r="AC28" s="51" t="str">
        <f t="shared" si="7"/>
        <v>木</v>
      </c>
      <c r="AD28" s="51" t="str">
        <f t="shared" si="7"/>
        <v>金</v>
      </c>
      <c r="AE28" s="51" t="str">
        <f t="shared" si="7"/>
        <v>土</v>
      </c>
      <c r="AF28" s="51" t="str">
        <f t="shared" si="7"/>
        <v>日</v>
      </c>
      <c r="AG28" s="51" t="str">
        <f t="shared" si="7"/>
        <v/>
      </c>
      <c r="AH28" s="23" t="s">
        <v>20</v>
      </c>
      <c r="AI28" s="24">
        <f>+COUNTIF(C29:AG29,"夏休")+COUNTIF(C29:AG29,"冬休")+COUNTIF(C29:AG29,"中止")+COUNTIF(C29:AG29,"工場")+COUNTIF(C29:AG29,"他")</f>
        <v>0</v>
      </c>
    </row>
    <row r="29" spans="2:36" s="26" customFormat="1" ht="13.5" customHeight="1" x14ac:dyDescent="0.15">
      <c r="B29" s="83" t="s">
        <v>19</v>
      </c>
      <c r="C29" s="85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105"/>
      <c r="AH29" s="27" t="s">
        <v>2</v>
      </c>
      <c r="AI29" s="28">
        <f>COUNT(C27:AG27)-AI28</f>
        <v>30</v>
      </c>
    </row>
    <row r="30" spans="2:36" s="26" customFormat="1" ht="13.5" customHeight="1" x14ac:dyDescent="0.15">
      <c r="B30" s="84"/>
      <c r="C30" s="85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105"/>
      <c r="AH30" s="27" t="s">
        <v>6</v>
      </c>
      <c r="AI30" s="56">
        <f>+COUNTIF(C31:AG32,"休")</f>
        <v>10</v>
      </c>
      <c r="AJ30" s="30" t="str">
        <f>IF(AI31&gt;0.285,"",IF(AI30&lt;AI27,"←計画日数が足りません",""))</f>
        <v/>
      </c>
    </row>
    <row r="31" spans="2:36" s="26" customFormat="1" ht="13.5" customHeight="1" x14ac:dyDescent="0.15">
      <c r="B31" s="106" t="s">
        <v>0</v>
      </c>
      <c r="C31" s="120" t="s">
        <v>23</v>
      </c>
      <c r="D31" s="122" t="s">
        <v>23</v>
      </c>
      <c r="E31" s="118"/>
      <c r="F31" s="118"/>
      <c r="G31" s="122"/>
      <c r="H31" s="104"/>
      <c r="I31" s="104"/>
      <c r="J31" s="104" t="s">
        <v>23</v>
      </c>
      <c r="K31" s="104" t="s">
        <v>23</v>
      </c>
      <c r="L31" s="118"/>
      <c r="M31" s="118"/>
      <c r="N31" s="122"/>
      <c r="O31" s="104"/>
      <c r="P31" s="104"/>
      <c r="Q31" s="104" t="s">
        <v>23</v>
      </c>
      <c r="R31" s="104" t="s">
        <v>23</v>
      </c>
      <c r="S31" s="118"/>
      <c r="T31" s="122"/>
      <c r="U31" s="122"/>
      <c r="V31" s="104"/>
      <c r="W31" s="104"/>
      <c r="X31" s="104" t="s">
        <v>23</v>
      </c>
      <c r="Y31" s="104" t="s">
        <v>23</v>
      </c>
      <c r="Z31" s="108"/>
      <c r="AA31" s="108"/>
      <c r="AB31" s="104"/>
      <c r="AC31" s="104"/>
      <c r="AD31" s="104"/>
      <c r="AE31" s="104" t="s">
        <v>23</v>
      </c>
      <c r="AF31" s="104" t="s">
        <v>23</v>
      </c>
      <c r="AG31" s="110"/>
      <c r="AH31" s="27" t="s">
        <v>8</v>
      </c>
      <c r="AI31" s="31">
        <f>+AI30/AI29</f>
        <v>0.33333333333333331</v>
      </c>
    </row>
    <row r="32" spans="2:36" s="26" customFormat="1" x14ac:dyDescent="0.15">
      <c r="B32" s="106"/>
      <c r="C32" s="121"/>
      <c r="D32" s="123"/>
      <c r="E32" s="119"/>
      <c r="F32" s="119"/>
      <c r="G32" s="123"/>
      <c r="H32" s="104"/>
      <c r="I32" s="104"/>
      <c r="J32" s="104"/>
      <c r="K32" s="104"/>
      <c r="L32" s="119"/>
      <c r="M32" s="119"/>
      <c r="N32" s="123"/>
      <c r="O32" s="104"/>
      <c r="P32" s="104"/>
      <c r="Q32" s="104"/>
      <c r="R32" s="104"/>
      <c r="S32" s="119"/>
      <c r="T32" s="123"/>
      <c r="U32" s="123"/>
      <c r="V32" s="104"/>
      <c r="W32" s="104"/>
      <c r="X32" s="104"/>
      <c r="Y32" s="104"/>
      <c r="Z32" s="108"/>
      <c r="AA32" s="108"/>
      <c r="AB32" s="104"/>
      <c r="AC32" s="104"/>
      <c r="AD32" s="104"/>
      <c r="AE32" s="104"/>
      <c r="AF32" s="104"/>
      <c r="AG32" s="110"/>
      <c r="AH32" s="27" t="s">
        <v>9</v>
      </c>
      <c r="AI32" s="28">
        <f>+COUNTA(C33:AG34)</f>
        <v>10</v>
      </c>
    </row>
    <row r="33" spans="2:36" s="26" customFormat="1" x14ac:dyDescent="0.15">
      <c r="B33" s="111" t="s">
        <v>7</v>
      </c>
      <c r="C33" s="125" t="s">
        <v>23</v>
      </c>
      <c r="D33" s="118" t="s">
        <v>23</v>
      </c>
      <c r="E33" s="118"/>
      <c r="F33" s="118"/>
      <c r="G33" s="118"/>
      <c r="H33" s="108"/>
      <c r="I33" s="108"/>
      <c r="J33" s="108" t="s">
        <v>23</v>
      </c>
      <c r="K33" s="108" t="s">
        <v>23</v>
      </c>
      <c r="L33" s="118"/>
      <c r="M33" s="118"/>
      <c r="N33" s="118"/>
      <c r="O33" s="108"/>
      <c r="P33" s="108"/>
      <c r="Q33" s="108" t="s">
        <v>23</v>
      </c>
      <c r="R33" s="108" t="s">
        <v>23</v>
      </c>
      <c r="S33" s="118"/>
      <c r="T33" s="118"/>
      <c r="U33" s="118"/>
      <c r="V33" s="108"/>
      <c r="W33" s="108"/>
      <c r="X33" s="108" t="s">
        <v>23</v>
      </c>
      <c r="Y33" s="108" t="s">
        <v>23</v>
      </c>
      <c r="Z33" s="119"/>
      <c r="AA33" s="119"/>
      <c r="AB33" s="108"/>
      <c r="AC33" s="108"/>
      <c r="AD33" s="108"/>
      <c r="AE33" s="108" t="s">
        <v>23</v>
      </c>
      <c r="AF33" s="108" t="s">
        <v>23</v>
      </c>
      <c r="AG33" s="115"/>
      <c r="AH33" s="32" t="s">
        <v>4</v>
      </c>
      <c r="AI33" s="33">
        <f>+AI32/AI29</f>
        <v>0.33333333333333331</v>
      </c>
    </row>
    <row r="34" spans="2:36" s="26" customFormat="1" x14ac:dyDescent="0.15">
      <c r="B34" s="112"/>
      <c r="C34" s="126"/>
      <c r="D34" s="124"/>
      <c r="E34" s="124"/>
      <c r="F34" s="124"/>
      <c r="G34" s="124"/>
      <c r="H34" s="109"/>
      <c r="I34" s="109"/>
      <c r="J34" s="109"/>
      <c r="K34" s="109"/>
      <c r="L34" s="124"/>
      <c r="M34" s="124"/>
      <c r="N34" s="124"/>
      <c r="O34" s="109"/>
      <c r="P34" s="109"/>
      <c r="Q34" s="109"/>
      <c r="R34" s="109"/>
      <c r="S34" s="124"/>
      <c r="T34" s="124"/>
      <c r="U34" s="124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16"/>
      <c r="AH34" s="34" t="s">
        <v>13</v>
      </c>
      <c r="AI34" s="35" t="str">
        <f>IF(7&gt;AI29,"対象外",IF(AI32&gt;=AI27,"OK","NG"))</f>
        <v>OK</v>
      </c>
      <c r="AJ34" s="30" t="str">
        <f>IF(AI34="対象外","←７日間に満たない期間は達成判定の対象外",IF(AI34="NG","←月単位未達成","←月単位達成"))</f>
        <v>←月単位達成</v>
      </c>
    </row>
    <row r="35" spans="2:36" hidden="1" x14ac:dyDescent="0.15">
      <c r="B35" s="15"/>
      <c r="C35" s="46">
        <f t="shared" ref="C35:AG35" si="8">IF(AND(DAY(C27)&gt;=22,DAY(C27)&lt;=28,C28="土"),1,0)</f>
        <v>0</v>
      </c>
      <c r="D35" s="46">
        <f t="shared" si="8"/>
        <v>0</v>
      </c>
      <c r="E35" s="46">
        <f t="shared" si="8"/>
        <v>0</v>
      </c>
      <c r="F35" s="46">
        <f t="shared" si="8"/>
        <v>0</v>
      </c>
      <c r="G35" s="46">
        <f t="shared" si="8"/>
        <v>0</v>
      </c>
      <c r="H35" s="46">
        <f t="shared" si="8"/>
        <v>0</v>
      </c>
      <c r="I35" s="46">
        <f t="shared" si="8"/>
        <v>0</v>
      </c>
      <c r="J35" s="46">
        <f t="shared" si="8"/>
        <v>0</v>
      </c>
      <c r="K35" s="46">
        <f t="shared" si="8"/>
        <v>0</v>
      </c>
      <c r="L35" s="46">
        <f t="shared" si="8"/>
        <v>0</v>
      </c>
      <c r="M35" s="46">
        <f t="shared" si="8"/>
        <v>0</v>
      </c>
      <c r="N35" s="46">
        <f t="shared" si="8"/>
        <v>0</v>
      </c>
      <c r="O35" s="46">
        <f t="shared" si="8"/>
        <v>0</v>
      </c>
      <c r="P35" s="46">
        <f t="shared" si="8"/>
        <v>0</v>
      </c>
      <c r="Q35" s="46">
        <f t="shared" si="8"/>
        <v>0</v>
      </c>
      <c r="R35" s="46">
        <f t="shared" si="8"/>
        <v>0</v>
      </c>
      <c r="S35" s="46">
        <f t="shared" si="8"/>
        <v>0</v>
      </c>
      <c r="T35" s="46">
        <f t="shared" si="8"/>
        <v>0</v>
      </c>
      <c r="U35" s="46">
        <f t="shared" si="8"/>
        <v>0</v>
      </c>
      <c r="V35" s="46">
        <f t="shared" si="8"/>
        <v>0</v>
      </c>
      <c r="W35" s="46">
        <f t="shared" si="8"/>
        <v>0</v>
      </c>
      <c r="X35" s="46">
        <f t="shared" si="8"/>
        <v>1</v>
      </c>
      <c r="Y35" s="46">
        <f t="shared" si="8"/>
        <v>0</v>
      </c>
      <c r="Z35" s="46">
        <f t="shared" si="8"/>
        <v>0</v>
      </c>
      <c r="AA35" s="46">
        <f t="shared" si="8"/>
        <v>0</v>
      </c>
      <c r="AB35" s="46">
        <f t="shared" si="8"/>
        <v>0</v>
      </c>
      <c r="AC35" s="46">
        <f t="shared" si="8"/>
        <v>0</v>
      </c>
      <c r="AD35" s="46">
        <f t="shared" si="8"/>
        <v>0</v>
      </c>
      <c r="AE35" s="46">
        <f t="shared" si="8"/>
        <v>0</v>
      </c>
      <c r="AF35" s="46">
        <f t="shared" si="8"/>
        <v>0</v>
      </c>
      <c r="AG35" s="46" t="e">
        <f t="shared" si="8"/>
        <v>#VALUE!</v>
      </c>
      <c r="AH35" s="47" t="s">
        <v>21</v>
      </c>
      <c r="AI35" s="48">
        <f>_xlfn.AGGREGATE(9,6,C35:AG35)</f>
        <v>1</v>
      </c>
      <c r="AJ35" s="30"/>
    </row>
    <row r="36" spans="2:36" hidden="1" x14ac:dyDescent="0.15">
      <c r="B36" s="15"/>
      <c r="C36" s="49">
        <f t="shared" ref="C36:AB36" si="9">IF(AND(DAY(C27)&gt;=22,DAY(C27)&lt;=28,C28="土",OR(C33="休",C33="雨")),1,0)</f>
        <v>0</v>
      </c>
      <c r="D36" s="49">
        <f t="shared" si="9"/>
        <v>0</v>
      </c>
      <c r="E36" s="49">
        <f t="shared" si="9"/>
        <v>0</v>
      </c>
      <c r="F36" s="49">
        <f t="shared" si="9"/>
        <v>0</v>
      </c>
      <c r="G36" s="49">
        <f t="shared" si="9"/>
        <v>0</v>
      </c>
      <c r="H36" s="49">
        <f t="shared" si="9"/>
        <v>0</v>
      </c>
      <c r="I36" s="49">
        <f t="shared" si="9"/>
        <v>0</v>
      </c>
      <c r="J36" s="49">
        <f t="shared" si="9"/>
        <v>0</v>
      </c>
      <c r="K36" s="49">
        <f t="shared" si="9"/>
        <v>0</v>
      </c>
      <c r="L36" s="49">
        <f t="shared" si="9"/>
        <v>0</v>
      </c>
      <c r="M36" s="49">
        <f t="shared" si="9"/>
        <v>0</v>
      </c>
      <c r="N36" s="49">
        <f t="shared" si="9"/>
        <v>0</v>
      </c>
      <c r="O36" s="49">
        <f t="shared" si="9"/>
        <v>0</v>
      </c>
      <c r="P36" s="49">
        <f t="shared" si="9"/>
        <v>0</v>
      </c>
      <c r="Q36" s="49">
        <f t="shared" si="9"/>
        <v>0</v>
      </c>
      <c r="R36" s="49">
        <f t="shared" si="9"/>
        <v>0</v>
      </c>
      <c r="S36" s="49">
        <f t="shared" si="9"/>
        <v>0</v>
      </c>
      <c r="T36" s="49">
        <f t="shared" si="9"/>
        <v>0</v>
      </c>
      <c r="U36" s="49">
        <f t="shared" si="9"/>
        <v>0</v>
      </c>
      <c r="V36" s="49">
        <f t="shared" si="9"/>
        <v>0</v>
      </c>
      <c r="W36" s="49">
        <f t="shared" si="9"/>
        <v>0</v>
      </c>
      <c r="X36" s="49">
        <f t="shared" si="9"/>
        <v>1</v>
      </c>
      <c r="Y36" s="49">
        <f t="shared" si="9"/>
        <v>0</v>
      </c>
      <c r="Z36" s="49">
        <f t="shared" si="9"/>
        <v>0</v>
      </c>
      <c r="AA36" s="49">
        <f t="shared" si="9"/>
        <v>0</v>
      </c>
      <c r="AB36" s="49">
        <f t="shared" si="9"/>
        <v>0</v>
      </c>
      <c r="AC36" s="49">
        <f t="shared" ref="AC36:AG36" si="10">IF(AND(DAY(AC27)&gt;=22,DAY(AC27)&lt;=28,AC28="土",OR(AC33="休",AC33="雨")),1,0)</f>
        <v>0</v>
      </c>
      <c r="AD36" s="49">
        <f t="shared" si="10"/>
        <v>0</v>
      </c>
      <c r="AE36" s="49">
        <f t="shared" si="10"/>
        <v>0</v>
      </c>
      <c r="AF36" s="49">
        <f t="shared" si="10"/>
        <v>0</v>
      </c>
      <c r="AG36" s="49" t="e">
        <f t="shared" si="10"/>
        <v>#VALUE!</v>
      </c>
      <c r="AH36" s="50" t="s">
        <v>22</v>
      </c>
      <c r="AI36" s="48">
        <f>_xlfn.AGGREGATE(9,6,C36:AG36)</f>
        <v>1</v>
      </c>
      <c r="AJ36" s="30"/>
    </row>
    <row r="37" spans="2:36" x14ac:dyDescent="0.15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</row>
    <row r="38" spans="2:36" hidden="1" x14ac:dyDescent="0.15">
      <c r="C38" s="2">
        <f>YEAR(C41)</f>
        <v>2024</v>
      </c>
      <c r="D38" s="2">
        <f>MONTH(C41)</f>
        <v>7</v>
      </c>
    </row>
    <row r="39" spans="2:36" x14ac:dyDescent="0.15">
      <c r="B39" s="6" t="s">
        <v>14</v>
      </c>
      <c r="C39" s="117">
        <f>C41</f>
        <v>45474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2"/>
    </row>
    <row r="40" spans="2:36" hidden="1" x14ac:dyDescent="0.15">
      <c r="B40" s="36"/>
      <c r="C40" s="22">
        <f>DATE($C38,$D38,1)</f>
        <v>45474</v>
      </c>
      <c r="D40" s="22">
        <f t="shared" ref="D40:AG40" si="11">C40+1</f>
        <v>45475</v>
      </c>
      <c r="E40" s="22">
        <f t="shared" si="11"/>
        <v>45476</v>
      </c>
      <c r="F40" s="22">
        <f t="shared" si="11"/>
        <v>45477</v>
      </c>
      <c r="G40" s="22">
        <f t="shared" si="11"/>
        <v>45478</v>
      </c>
      <c r="H40" s="22">
        <f t="shared" si="11"/>
        <v>45479</v>
      </c>
      <c r="I40" s="22">
        <f t="shared" si="11"/>
        <v>45480</v>
      </c>
      <c r="J40" s="22">
        <f t="shared" si="11"/>
        <v>45481</v>
      </c>
      <c r="K40" s="22">
        <f t="shared" si="11"/>
        <v>45482</v>
      </c>
      <c r="L40" s="22">
        <f t="shared" si="11"/>
        <v>45483</v>
      </c>
      <c r="M40" s="22">
        <f t="shared" si="11"/>
        <v>45484</v>
      </c>
      <c r="N40" s="22">
        <f t="shared" si="11"/>
        <v>45485</v>
      </c>
      <c r="O40" s="22">
        <f t="shared" si="11"/>
        <v>45486</v>
      </c>
      <c r="P40" s="22">
        <f t="shared" si="11"/>
        <v>45487</v>
      </c>
      <c r="Q40" s="22">
        <f t="shared" si="11"/>
        <v>45488</v>
      </c>
      <c r="R40" s="22">
        <f t="shared" si="11"/>
        <v>45489</v>
      </c>
      <c r="S40" s="22">
        <f t="shared" si="11"/>
        <v>45490</v>
      </c>
      <c r="T40" s="22">
        <f t="shared" si="11"/>
        <v>45491</v>
      </c>
      <c r="U40" s="22">
        <f t="shared" si="11"/>
        <v>45492</v>
      </c>
      <c r="V40" s="22">
        <f t="shared" si="11"/>
        <v>45493</v>
      </c>
      <c r="W40" s="22">
        <f t="shared" si="11"/>
        <v>45494</v>
      </c>
      <c r="X40" s="22">
        <f t="shared" si="11"/>
        <v>45495</v>
      </c>
      <c r="Y40" s="22">
        <f t="shared" si="11"/>
        <v>45496</v>
      </c>
      <c r="Z40" s="22">
        <f t="shared" si="11"/>
        <v>45497</v>
      </c>
      <c r="AA40" s="22">
        <f t="shared" si="11"/>
        <v>45498</v>
      </c>
      <c r="AB40" s="22">
        <f t="shared" si="11"/>
        <v>45499</v>
      </c>
      <c r="AC40" s="22">
        <f t="shared" si="11"/>
        <v>45500</v>
      </c>
      <c r="AD40" s="22">
        <f t="shared" si="11"/>
        <v>45501</v>
      </c>
      <c r="AE40" s="22">
        <f t="shared" si="11"/>
        <v>45502</v>
      </c>
      <c r="AF40" s="22">
        <f t="shared" si="11"/>
        <v>45503</v>
      </c>
      <c r="AG40" s="22">
        <f t="shared" si="11"/>
        <v>45504</v>
      </c>
      <c r="AH40" s="37"/>
      <c r="AI40" s="38"/>
    </row>
    <row r="41" spans="2:36" x14ac:dyDescent="0.15">
      <c r="B41" s="20" t="s">
        <v>15</v>
      </c>
      <c r="C41" s="39">
        <f>IF(EDATE(C26,1)&gt;$G$5,"",EDATE(C26,1))</f>
        <v>45474</v>
      </c>
      <c r="D41" s="22">
        <f t="shared" ref="D41:AG41" si="12">IF(D40&gt;$G$5,"",IF(C41=EOMONTH(DATE($C38,$D38,1),0),"",IF(C41="","",C41+1)))</f>
        <v>45475</v>
      </c>
      <c r="E41" s="22">
        <f t="shared" si="12"/>
        <v>45476</v>
      </c>
      <c r="F41" s="22">
        <f t="shared" si="12"/>
        <v>45477</v>
      </c>
      <c r="G41" s="22">
        <f t="shared" si="12"/>
        <v>45478</v>
      </c>
      <c r="H41" s="22">
        <f t="shared" si="12"/>
        <v>45479</v>
      </c>
      <c r="I41" s="22">
        <f t="shared" si="12"/>
        <v>45480</v>
      </c>
      <c r="J41" s="22">
        <f t="shared" si="12"/>
        <v>45481</v>
      </c>
      <c r="K41" s="22">
        <f t="shared" si="12"/>
        <v>45482</v>
      </c>
      <c r="L41" s="22">
        <f t="shared" si="12"/>
        <v>45483</v>
      </c>
      <c r="M41" s="22">
        <f t="shared" si="12"/>
        <v>45484</v>
      </c>
      <c r="N41" s="22">
        <f t="shared" si="12"/>
        <v>45485</v>
      </c>
      <c r="O41" s="22">
        <f t="shared" si="12"/>
        <v>45486</v>
      </c>
      <c r="P41" s="22">
        <f t="shared" si="12"/>
        <v>45487</v>
      </c>
      <c r="Q41" s="22">
        <f t="shared" si="12"/>
        <v>45488</v>
      </c>
      <c r="R41" s="22">
        <f t="shared" si="12"/>
        <v>45489</v>
      </c>
      <c r="S41" s="22">
        <f t="shared" si="12"/>
        <v>45490</v>
      </c>
      <c r="T41" s="22">
        <f t="shared" si="12"/>
        <v>45491</v>
      </c>
      <c r="U41" s="22">
        <f t="shared" si="12"/>
        <v>45492</v>
      </c>
      <c r="V41" s="22">
        <f t="shared" si="12"/>
        <v>45493</v>
      </c>
      <c r="W41" s="22">
        <f t="shared" si="12"/>
        <v>45494</v>
      </c>
      <c r="X41" s="22">
        <f t="shared" si="12"/>
        <v>45495</v>
      </c>
      <c r="Y41" s="22">
        <f t="shared" si="12"/>
        <v>45496</v>
      </c>
      <c r="Z41" s="22">
        <f t="shared" si="12"/>
        <v>45497</v>
      </c>
      <c r="AA41" s="22">
        <f t="shared" si="12"/>
        <v>45498</v>
      </c>
      <c r="AB41" s="22">
        <f t="shared" si="12"/>
        <v>45499</v>
      </c>
      <c r="AC41" s="22">
        <f t="shared" si="12"/>
        <v>45500</v>
      </c>
      <c r="AD41" s="22">
        <f t="shared" si="12"/>
        <v>45501</v>
      </c>
      <c r="AE41" s="22">
        <f t="shared" si="12"/>
        <v>45502</v>
      </c>
      <c r="AF41" s="22">
        <f t="shared" si="12"/>
        <v>45503</v>
      </c>
      <c r="AG41" s="22">
        <f t="shared" si="12"/>
        <v>45504</v>
      </c>
      <c r="AH41" s="23" t="s">
        <v>16</v>
      </c>
      <c r="AI41" s="24">
        <f>+COUNTIFS(C42:AG42,"土",C43:AG43,"")+COUNTIFS(C42:AG42,"日",C43:AG43,"")</f>
        <v>8</v>
      </c>
    </row>
    <row r="42" spans="2:36" s="26" customFormat="1" x14ac:dyDescent="0.15">
      <c r="B42" s="40" t="s">
        <v>5</v>
      </c>
      <c r="C42" s="51" t="str">
        <f>IFERROR(TEXT(WEEKDAY(+C41),"aaa"),"")</f>
        <v>月</v>
      </c>
      <c r="D42" s="51" t="str">
        <f t="shared" ref="D42:AG42" si="13">IFERROR(TEXT(WEEKDAY(+D41),"aaa"),"")</f>
        <v>火</v>
      </c>
      <c r="E42" s="51" t="str">
        <f t="shared" si="13"/>
        <v>水</v>
      </c>
      <c r="F42" s="51" t="str">
        <f t="shared" si="13"/>
        <v>木</v>
      </c>
      <c r="G42" s="51" t="str">
        <f t="shared" si="13"/>
        <v>金</v>
      </c>
      <c r="H42" s="51" t="str">
        <f t="shared" si="13"/>
        <v>土</v>
      </c>
      <c r="I42" s="51" t="str">
        <f t="shared" si="13"/>
        <v>日</v>
      </c>
      <c r="J42" s="51" t="str">
        <f t="shared" si="13"/>
        <v>月</v>
      </c>
      <c r="K42" s="51" t="str">
        <f t="shared" si="13"/>
        <v>火</v>
      </c>
      <c r="L42" s="51" t="str">
        <f t="shared" si="13"/>
        <v>水</v>
      </c>
      <c r="M42" s="51" t="str">
        <f t="shared" si="13"/>
        <v>木</v>
      </c>
      <c r="N42" s="51" t="str">
        <f t="shared" si="13"/>
        <v>金</v>
      </c>
      <c r="O42" s="51" t="str">
        <f t="shared" si="13"/>
        <v>土</v>
      </c>
      <c r="P42" s="51" t="str">
        <f t="shared" si="13"/>
        <v>日</v>
      </c>
      <c r="Q42" s="51" t="str">
        <f t="shared" si="13"/>
        <v>月</v>
      </c>
      <c r="R42" s="51" t="str">
        <f t="shared" si="13"/>
        <v>火</v>
      </c>
      <c r="S42" s="51" t="str">
        <f t="shared" si="13"/>
        <v>水</v>
      </c>
      <c r="T42" s="51" t="str">
        <f t="shared" si="13"/>
        <v>木</v>
      </c>
      <c r="U42" s="51" t="str">
        <f t="shared" si="13"/>
        <v>金</v>
      </c>
      <c r="V42" s="51" t="str">
        <f t="shared" si="13"/>
        <v>土</v>
      </c>
      <c r="W42" s="51" t="str">
        <f t="shared" si="13"/>
        <v>日</v>
      </c>
      <c r="X42" s="51" t="str">
        <f t="shared" si="13"/>
        <v>月</v>
      </c>
      <c r="Y42" s="51" t="str">
        <f t="shared" si="13"/>
        <v>火</v>
      </c>
      <c r="Z42" s="51" t="str">
        <f t="shared" si="13"/>
        <v>水</v>
      </c>
      <c r="AA42" s="51" t="str">
        <f t="shared" si="13"/>
        <v>木</v>
      </c>
      <c r="AB42" s="51" t="str">
        <f t="shared" si="13"/>
        <v>金</v>
      </c>
      <c r="AC42" s="51" t="str">
        <f t="shared" si="13"/>
        <v>土</v>
      </c>
      <c r="AD42" s="51" t="str">
        <f t="shared" si="13"/>
        <v>日</v>
      </c>
      <c r="AE42" s="51" t="str">
        <f t="shared" si="13"/>
        <v>月</v>
      </c>
      <c r="AF42" s="51" t="str">
        <f t="shared" si="13"/>
        <v>火</v>
      </c>
      <c r="AG42" s="51" t="str">
        <f t="shared" si="13"/>
        <v>水</v>
      </c>
      <c r="AH42" s="23" t="s">
        <v>20</v>
      </c>
      <c r="AI42" s="24">
        <f>+COUNTIF(C43:AG43,"夏休")+COUNTIF(C43:AG43,"冬休")+COUNTIF(C43:AG43,"中止")+COUNTIF(C43:AG43,"工場")+COUNTIF(C43:AG43,"他")</f>
        <v>0</v>
      </c>
    </row>
    <row r="43" spans="2:36" s="26" customFormat="1" ht="13.5" customHeight="1" x14ac:dyDescent="0.15">
      <c r="B43" s="83" t="s">
        <v>19</v>
      </c>
      <c r="C43" s="85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105"/>
      <c r="AH43" s="27" t="s">
        <v>2</v>
      </c>
      <c r="AI43" s="28">
        <f>COUNT(C41:AG41)-AI42</f>
        <v>31</v>
      </c>
    </row>
    <row r="44" spans="2:36" s="26" customFormat="1" ht="13.5" customHeight="1" x14ac:dyDescent="0.15">
      <c r="B44" s="84"/>
      <c r="C44" s="85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105"/>
      <c r="AH44" s="27" t="s">
        <v>6</v>
      </c>
      <c r="AI44" s="29">
        <f>+COUNTIF(C45:AG46,"休")</f>
        <v>8</v>
      </c>
      <c r="AJ44" s="30" t="str">
        <f>IF(AI45&gt;0.285,"",IF(AI44&lt;AI41,"←計画日数が足りません",""))</f>
        <v/>
      </c>
    </row>
    <row r="45" spans="2:36" s="26" customFormat="1" ht="13.5" customHeight="1" x14ac:dyDescent="0.15">
      <c r="B45" s="106" t="s">
        <v>0</v>
      </c>
      <c r="C45" s="107"/>
      <c r="D45" s="104"/>
      <c r="E45" s="104"/>
      <c r="F45" s="104"/>
      <c r="G45" s="104"/>
      <c r="H45" s="104" t="s">
        <v>23</v>
      </c>
      <c r="I45" s="104" t="s">
        <v>23</v>
      </c>
      <c r="J45" s="108"/>
      <c r="K45" s="104"/>
      <c r="L45" s="104"/>
      <c r="M45" s="104"/>
      <c r="N45" s="104"/>
      <c r="O45" s="104" t="s">
        <v>23</v>
      </c>
      <c r="P45" s="104" t="s">
        <v>23</v>
      </c>
      <c r="Q45" s="108"/>
      <c r="R45" s="104"/>
      <c r="S45" s="104"/>
      <c r="T45" s="104"/>
      <c r="U45" s="104"/>
      <c r="V45" s="104" t="s">
        <v>23</v>
      </c>
      <c r="W45" s="104" t="s">
        <v>23</v>
      </c>
      <c r="X45" s="108"/>
      <c r="Y45" s="104"/>
      <c r="Z45" s="104"/>
      <c r="AA45" s="104"/>
      <c r="AB45" s="104"/>
      <c r="AC45" s="104" t="s">
        <v>23</v>
      </c>
      <c r="AD45" s="104" t="s">
        <v>23</v>
      </c>
      <c r="AE45" s="108"/>
      <c r="AF45" s="104"/>
      <c r="AG45" s="110"/>
      <c r="AH45" s="27" t="s">
        <v>8</v>
      </c>
      <c r="AI45" s="31">
        <f>+AI44/AI43</f>
        <v>0.25806451612903225</v>
      </c>
    </row>
    <row r="46" spans="2:36" s="26" customFormat="1" x14ac:dyDescent="0.15">
      <c r="B46" s="106"/>
      <c r="C46" s="107"/>
      <c r="D46" s="104"/>
      <c r="E46" s="104"/>
      <c r="F46" s="104"/>
      <c r="G46" s="104"/>
      <c r="H46" s="104"/>
      <c r="I46" s="104"/>
      <c r="J46" s="108"/>
      <c r="K46" s="104"/>
      <c r="L46" s="104"/>
      <c r="M46" s="104"/>
      <c r="N46" s="104"/>
      <c r="O46" s="104"/>
      <c r="P46" s="104"/>
      <c r="Q46" s="108"/>
      <c r="R46" s="104"/>
      <c r="S46" s="104"/>
      <c r="T46" s="104"/>
      <c r="U46" s="104"/>
      <c r="V46" s="104"/>
      <c r="W46" s="104"/>
      <c r="X46" s="108"/>
      <c r="Y46" s="104"/>
      <c r="Z46" s="104"/>
      <c r="AA46" s="104"/>
      <c r="AB46" s="104"/>
      <c r="AC46" s="104"/>
      <c r="AD46" s="104"/>
      <c r="AE46" s="108"/>
      <c r="AF46" s="104"/>
      <c r="AG46" s="110"/>
      <c r="AH46" s="27" t="s">
        <v>9</v>
      </c>
      <c r="AI46" s="29">
        <f>+COUNTA(C47:AG48)</f>
        <v>8</v>
      </c>
    </row>
    <row r="47" spans="2:36" s="26" customFormat="1" x14ac:dyDescent="0.15">
      <c r="B47" s="111" t="s">
        <v>7</v>
      </c>
      <c r="C47" s="113"/>
      <c r="D47" s="108"/>
      <c r="E47" s="108"/>
      <c r="F47" s="108"/>
      <c r="G47" s="108"/>
      <c r="H47" s="108" t="s">
        <v>23</v>
      </c>
      <c r="I47" s="108" t="s">
        <v>23</v>
      </c>
      <c r="J47" s="119"/>
      <c r="K47" s="108"/>
      <c r="L47" s="108"/>
      <c r="M47" s="108"/>
      <c r="N47" s="108"/>
      <c r="O47" s="108" t="s">
        <v>23</v>
      </c>
      <c r="P47" s="108" t="s">
        <v>23</v>
      </c>
      <c r="Q47" s="119"/>
      <c r="R47" s="108"/>
      <c r="S47" s="108"/>
      <c r="T47" s="108"/>
      <c r="U47" s="108" t="s">
        <v>25</v>
      </c>
      <c r="V47" s="108" t="s">
        <v>23</v>
      </c>
      <c r="W47" s="108"/>
      <c r="X47" s="119"/>
      <c r="Y47" s="108"/>
      <c r="Z47" s="108"/>
      <c r="AA47" s="108"/>
      <c r="AB47" s="108"/>
      <c r="AC47" s="108" t="s">
        <v>23</v>
      </c>
      <c r="AD47" s="108" t="s">
        <v>23</v>
      </c>
      <c r="AE47" s="119"/>
      <c r="AF47" s="108"/>
      <c r="AG47" s="115"/>
      <c r="AH47" s="32" t="s">
        <v>4</v>
      </c>
      <c r="AI47" s="33">
        <f>+AI46/AI43</f>
        <v>0.25806451612903225</v>
      </c>
    </row>
    <row r="48" spans="2:36" s="26" customFormat="1" x14ac:dyDescent="0.15">
      <c r="B48" s="112"/>
      <c r="C48" s="114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16"/>
      <c r="AH48" s="34" t="s">
        <v>13</v>
      </c>
      <c r="AI48" s="35" t="str">
        <f>IF(7&gt;AI43,"対象外",IF(AI46&gt;=AI41,"OK","NG"))</f>
        <v>OK</v>
      </c>
      <c r="AJ48" s="30" t="str">
        <f>IF(AI48="対象外","←７日間に満たない期間は達成判定の対象外",IF(AI48="NG","←月単位未達成","←月単位達成"))</f>
        <v>←月単位達成</v>
      </c>
    </row>
    <row r="49" spans="2:36" hidden="1" x14ac:dyDescent="0.15">
      <c r="B49" s="15"/>
      <c r="C49" s="46">
        <f t="shared" ref="C49:AG49" si="14">IF(AND(DAY(C41)&gt;=22,DAY(C41)&lt;=28,C42="土"),1,0)</f>
        <v>0</v>
      </c>
      <c r="D49" s="46">
        <f t="shared" si="14"/>
        <v>0</v>
      </c>
      <c r="E49" s="46">
        <f t="shared" si="14"/>
        <v>0</v>
      </c>
      <c r="F49" s="46">
        <f t="shared" si="14"/>
        <v>0</v>
      </c>
      <c r="G49" s="46">
        <f t="shared" si="14"/>
        <v>0</v>
      </c>
      <c r="H49" s="46">
        <f t="shared" si="14"/>
        <v>0</v>
      </c>
      <c r="I49" s="46">
        <f t="shared" si="14"/>
        <v>0</v>
      </c>
      <c r="J49" s="46">
        <f t="shared" si="14"/>
        <v>0</v>
      </c>
      <c r="K49" s="46">
        <f t="shared" si="14"/>
        <v>0</v>
      </c>
      <c r="L49" s="46">
        <f t="shared" si="14"/>
        <v>0</v>
      </c>
      <c r="M49" s="46">
        <f t="shared" si="14"/>
        <v>0</v>
      </c>
      <c r="N49" s="46">
        <f t="shared" si="14"/>
        <v>0</v>
      </c>
      <c r="O49" s="46">
        <f t="shared" si="14"/>
        <v>0</v>
      </c>
      <c r="P49" s="46">
        <f t="shared" si="14"/>
        <v>0</v>
      </c>
      <c r="Q49" s="46">
        <f t="shared" si="14"/>
        <v>0</v>
      </c>
      <c r="R49" s="46">
        <f t="shared" si="14"/>
        <v>0</v>
      </c>
      <c r="S49" s="46">
        <f t="shared" si="14"/>
        <v>0</v>
      </c>
      <c r="T49" s="46">
        <f t="shared" si="14"/>
        <v>0</v>
      </c>
      <c r="U49" s="46">
        <f t="shared" si="14"/>
        <v>0</v>
      </c>
      <c r="V49" s="46">
        <f t="shared" si="14"/>
        <v>0</v>
      </c>
      <c r="W49" s="46">
        <f t="shared" si="14"/>
        <v>0</v>
      </c>
      <c r="X49" s="46">
        <f t="shared" si="14"/>
        <v>0</v>
      </c>
      <c r="Y49" s="46">
        <f t="shared" si="14"/>
        <v>0</v>
      </c>
      <c r="Z49" s="46">
        <f t="shared" si="14"/>
        <v>0</v>
      </c>
      <c r="AA49" s="46">
        <f t="shared" si="14"/>
        <v>0</v>
      </c>
      <c r="AB49" s="46">
        <f t="shared" si="14"/>
        <v>0</v>
      </c>
      <c r="AC49" s="46">
        <f t="shared" si="14"/>
        <v>1</v>
      </c>
      <c r="AD49" s="46">
        <f t="shared" si="14"/>
        <v>0</v>
      </c>
      <c r="AE49" s="46">
        <f t="shared" si="14"/>
        <v>0</v>
      </c>
      <c r="AF49" s="46">
        <f t="shared" si="14"/>
        <v>0</v>
      </c>
      <c r="AG49" s="46">
        <f t="shared" si="14"/>
        <v>0</v>
      </c>
      <c r="AH49" s="47" t="s">
        <v>21</v>
      </c>
      <c r="AI49" s="48">
        <f>_xlfn.AGGREGATE(9,6,C49:AG49)</f>
        <v>1</v>
      </c>
      <c r="AJ49" s="30"/>
    </row>
    <row r="50" spans="2:36" hidden="1" x14ac:dyDescent="0.15">
      <c r="B50" s="15"/>
      <c r="C50" s="49">
        <f t="shared" ref="C50:AG50" si="15">IF(AND(DAY(C41)&gt;=22,DAY(C41)&lt;=28,C42="土",OR(C47="休",C47="雨")),1,0)</f>
        <v>0</v>
      </c>
      <c r="D50" s="49">
        <f t="shared" si="15"/>
        <v>0</v>
      </c>
      <c r="E50" s="49">
        <f t="shared" si="15"/>
        <v>0</v>
      </c>
      <c r="F50" s="49">
        <f t="shared" si="15"/>
        <v>0</v>
      </c>
      <c r="G50" s="49">
        <f t="shared" si="15"/>
        <v>0</v>
      </c>
      <c r="H50" s="49">
        <f t="shared" si="15"/>
        <v>0</v>
      </c>
      <c r="I50" s="49">
        <f t="shared" si="15"/>
        <v>0</v>
      </c>
      <c r="J50" s="49">
        <f t="shared" si="15"/>
        <v>0</v>
      </c>
      <c r="K50" s="49">
        <f t="shared" si="15"/>
        <v>0</v>
      </c>
      <c r="L50" s="49">
        <f t="shared" si="15"/>
        <v>0</v>
      </c>
      <c r="M50" s="49">
        <f t="shared" si="15"/>
        <v>0</v>
      </c>
      <c r="N50" s="49">
        <f t="shared" si="15"/>
        <v>0</v>
      </c>
      <c r="O50" s="49">
        <f t="shared" si="15"/>
        <v>0</v>
      </c>
      <c r="P50" s="49">
        <f t="shared" si="15"/>
        <v>0</v>
      </c>
      <c r="Q50" s="49">
        <f t="shared" si="15"/>
        <v>0</v>
      </c>
      <c r="R50" s="49">
        <f t="shared" si="15"/>
        <v>0</v>
      </c>
      <c r="S50" s="49">
        <f t="shared" si="15"/>
        <v>0</v>
      </c>
      <c r="T50" s="49">
        <f t="shared" si="15"/>
        <v>0</v>
      </c>
      <c r="U50" s="49">
        <f t="shared" si="15"/>
        <v>0</v>
      </c>
      <c r="V50" s="49">
        <f t="shared" si="15"/>
        <v>0</v>
      </c>
      <c r="W50" s="49">
        <f t="shared" si="15"/>
        <v>0</v>
      </c>
      <c r="X50" s="49">
        <f t="shared" si="15"/>
        <v>0</v>
      </c>
      <c r="Y50" s="49">
        <f t="shared" si="15"/>
        <v>0</v>
      </c>
      <c r="Z50" s="49">
        <f t="shared" si="15"/>
        <v>0</v>
      </c>
      <c r="AA50" s="49">
        <f t="shared" si="15"/>
        <v>0</v>
      </c>
      <c r="AB50" s="49">
        <f t="shared" si="15"/>
        <v>0</v>
      </c>
      <c r="AC50" s="49">
        <f t="shared" si="15"/>
        <v>1</v>
      </c>
      <c r="AD50" s="49">
        <f t="shared" si="15"/>
        <v>0</v>
      </c>
      <c r="AE50" s="49">
        <f>IF(AND(DAY(AE41)&gt;=22,DAY(AE41)&lt;=28,AE42="土",OR(AE47="休",AE47="雨")),1,0)</f>
        <v>0</v>
      </c>
      <c r="AF50" s="49">
        <f>IF(AND(DAY(AF41)&gt;=22,DAY(AF41)&lt;=28,AF42="土",OR(AF47="休",AF47="雨")),1,0)</f>
        <v>0</v>
      </c>
      <c r="AG50" s="49">
        <f t="shared" si="15"/>
        <v>0</v>
      </c>
      <c r="AH50" s="50" t="s">
        <v>22</v>
      </c>
      <c r="AI50" s="48">
        <f>_xlfn.AGGREGATE(9,6,C50:AG50)</f>
        <v>1</v>
      </c>
      <c r="AJ50" s="30"/>
    </row>
    <row r="51" spans="2:36" s="26" customFormat="1" x14ac:dyDescent="0.15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I51" s="41"/>
    </row>
    <row r="52" spans="2:36" hidden="1" x14ac:dyDescent="0.15">
      <c r="C52" s="2">
        <f>YEAR(C55)</f>
        <v>2024</v>
      </c>
      <c r="D52" s="2">
        <f>MONTH(C55)</f>
        <v>8</v>
      </c>
    </row>
    <row r="53" spans="2:36" x14ac:dyDescent="0.15">
      <c r="B53" s="6" t="s">
        <v>14</v>
      </c>
      <c r="C53" s="117">
        <f>C55</f>
        <v>45505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2"/>
    </row>
    <row r="54" spans="2:36" hidden="1" x14ac:dyDescent="0.15">
      <c r="B54" s="36"/>
      <c r="C54" s="22">
        <f>DATE($C52,$D52,1)</f>
        <v>45505</v>
      </c>
      <c r="D54" s="22">
        <f t="shared" ref="D54:AG54" si="16">C54+1</f>
        <v>45506</v>
      </c>
      <c r="E54" s="22">
        <f t="shared" si="16"/>
        <v>45507</v>
      </c>
      <c r="F54" s="22">
        <f t="shared" si="16"/>
        <v>45508</v>
      </c>
      <c r="G54" s="22">
        <f t="shared" si="16"/>
        <v>45509</v>
      </c>
      <c r="H54" s="22">
        <f t="shared" si="16"/>
        <v>45510</v>
      </c>
      <c r="I54" s="22">
        <f t="shared" si="16"/>
        <v>45511</v>
      </c>
      <c r="J54" s="22">
        <f t="shared" si="16"/>
        <v>45512</v>
      </c>
      <c r="K54" s="22">
        <f t="shared" si="16"/>
        <v>45513</v>
      </c>
      <c r="L54" s="22">
        <f t="shared" si="16"/>
        <v>45514</v>
      </c>
      <c r="M54" s="22">
        <f t="shared" si="16"/>
        <v>45515</v>
      </c>
      <c r="N54" s="22">
        <f t="shared" si="16"/>
        <v>45516</v>
      </c>
      <c r="O54" s="22">
        <f t="shared" si="16"/>
        <v>45517</v>
      </c>
      <c r="P54" s="22">
        <f t="shared" si="16"/>
        <v>45518</v>
      </c>
      <c r="Q54" s="22">
        <f t="shared" si="16"/>
        <v>45519</v>
      </c>
      <c r="R54" s="22">
        <f t="shared" si="16"/>
        <v>45520</v>
      </c>
      <c r="S54" s="22">
        <f t="shared" si="16"/>
        <v>45521</v>
      </c>
      <c r="T54" s="22">
        <f t="shared" si="16"/>
        <v>45522</v>
      </c>
      <c r="U54" s="22">
        <f t="shared" si="16"/>
        <v>45523</v>
      </c>
      <c r="V54" s="22">
        <f t="shared" si="16"/>
        <v>45524</v>
      </c>
      <c r="W54" s="22">
        <f t="shared" si="16"/>
        <v>45525</v>
      </c>
      <c r="X54" s="22">
        <f t="shared" si="16"/>
        <v>45526</v>
      </c>
      <c r="Y54" s="22">
        <f t="shared" si="16"/>
        <v>45527</v>
      </c>
      <c r="Z54" s="22">
        <f t="shared" si="16"/>
        <v>45528</v>
      </c>
      <c r="AA54" s="22">
        <f t="shared" si="16"/>
        <v>45529</v>
      </c>
      <c r="AB54" s="22">
        <f t="shared" si="16"/>
        <v>45530</v>
      </c>
      <c r="AC54" s="22">
        <f t="shared" si="16"/>
        <v>45531</v>
      </c>
      <c r="AD54" s="22">
        <f t="shared" si="16"/>
        <v>45532</v>
      </c>
      <c r="AE54" s="22">
        <f t="shared" si="16"/>
        <v>45533</v>
      </c>
      <c r="AF54" s="22">
        <f t="shared" si="16"/>
        <v>45534</v>
      </c>
      <c r="AG54" s="22">
        <f t="shared" si="16"/>
        <v>45535</v>
      </c>
      <c r="AH54" s="37"/>
      <c r="AI54" s="38"/>
    </row>
    <row r="55" spans="2:36" x14ac:dyDescent="0.15">
      <c r="B55" s="20" t="s">
        <v>15</v>
      </c>
      <c r="C55" s="39">
        <f>IF(EDATE(C40,1)&gt;$G$5,"",EDATE(C40,1))</f>
        <v>45505</v>
      </c>
      <c r="D55" s="22">
        <f t="shared" ref="D55:AG55" si="17">IF(D54&gt;$G$5,"",IF(C55=EOMONTH(DATE($C52,$D52,1),0),"",IF(C55="","",C55+1)))</f>
        <v>45506</v>
      </c>
      <c r="E55" s="22">
        <f t="shared" si="17"/>
        <v>45507</v>
      </c>
      <c r="F55" s="22">
        <f t="shared" si="17"/>
        <v>45508</v>
      </c>
      <c r="G55" s="22">
        <f t="shared" si="17"/>
        <v>45509</v>
      </c>
      <c r="H55" s="22">
        <f t="shared" si="17"/>
        <v>45510</v>
      </c>
      <c r="I55" s="22">
        <f t="shared" si="17"/>
        <v>45511</v>
      </c>
      <c r="J55" s="22">
        <f t="shared" si="17"/>
        <v>45512</v>
      </c>
      <c r="K55" s="22">
        <f t="shared" si="17"/>
        <v>45513</v>
      </c>
      <c r="L55" s="22">
        <f t="shared" si="17"/>
        <v>45514</v>
      </c>
      <c r="M55" s="22">
        <f t="shared" si="17"/>
        <v>45515</v>
      </c>
      <c r="N55" s="22">
        <f t="shared" si="17"/>
        <v>45516</v>
      </c>
      <c r="O55" s="22">
        <f t="shared" si="17"/>
        <v>45517</v>
      </c>
      <c r="P55" s="22">
        <f t="shared" si="17"/>
        <v>45518</v>
      </c>
      <c r="Q55" s="22">
        <f t="shared" si="17"/>
        <v>45519</v>
      </c>
      <c r="R55" s="22">
        <f t="shared" si="17"/>
        <v>45520</v>
      </c>
      <c r="S55" s="22">
        <f t="shared" si="17"/>
        <v>45521</v>
      </c>
      <c r="T55" s="22">
        <f t="shared" si="17"/>
        <v>45522</v>
      </c>
      <c r="U55" s="22">
        <f t="shared" si="17"/>
        <v>45523</v>
      </c>
      <c r="V55" s="22">
        <f t="shared" si="17"/>
        <v>45524</v>
      </c>
      <c r="W55" s="22">
        <f t="shared" si="17"/>
        <v>45525</v>
      </c>
      <c r="X55" s="22">
        <f t="shared" si="17"/>
        <v>45526</v>
      </c>
      <c r="Y55" s="22">
        <f t="shared" si="17"/>
        <v>45527</v>
      </c>
      <c r="Z55" s="22">
        <f t="shared" si="17"/>
        <v>45528</v>
      </c>
      <c r="AA55" s="22">
        <f t="shared" si="17"/>
        <v>45529</v>
      </c>
      <c r="AB55" s="22">
        <f t="shared" si="17"/>
        <v>45530</v>
      </c>
      <c r="AC55" s="22">
        <f t="shared" si="17"/>
        <v>45531</v>
      </c>
      <c r="AD55" s="22">
        <f t="shared" si="17"/>
        <v>45532</v>
      </c>
      <c r="AE55" s="22">
        <f t="shared" si="17"/>
        <v>45533</v>
      </c>
      <c r="AF55" s="22">
        <f t="shared" si="17"/>
        <v>45534</v>
      </c>
      <c r="AG55" s="22">
        <f t="shared" si="17"/>
        <v>45535</v>
      </c>
      <c r="AH55" s="23" t="s">
        <v>16</v>
      </c>
      <c r="AI55" s="24">
        <f>+COUNTIFS(C56:AG56,"土",C57:AG57,"")+COUNTIFS(C56:AG56,"日",C57:AG57,"")</f>
        <v>9</v>
      </c>
    </row>
    <row r="56" spans="2:36" s="26" customFormat="1" x14ac:dyDescent="0.15">
      <c r="B56" s="40" t="s">
        <v>5</v>
      </c>
      <c r="C56" s="51" t="str">
        <f>IFERROR(TEXT(WEEKDAY(+C55),"aaa"),"")</f>
        <v>木</v>
      </c>
      <c r="D56" s="51" t="str">
        <f t="shared" ref="D56:AG56" si="18">IFERROR(TEXT(WEEKDAY(+D55),"aaa"),"")</f>
        <v>金</v>
      </c>
      <c r="E56" s="51" t="str">
        <f t="shared" si="18"/>
        <v>土</v>
      </c>
      <c r="F56" s="51" t="str">
        <f t="shared" si="18"/>
        <v>日</v>
      </c>
      <c r="G56" s="51" t="str">
        <f t="shared" si="18"/>
        <v>月</v>
      </c>
      <c r="H56" s="51" t="str">
        <f t="shared" si="18"/>
        <v>火</v>
      </c>
      <c r="I56" s="51" t="str">
        <f t="shared" si="18"/>
        <v>水</v>
      </c>
      <c r="J56" s="51" t="str">
        <f t="shared" si="18"/>
        <v>木</v>
      </c>
      <c r="K56" s="51" t="str">
        <f t="shared" si="18"/>
        <v>金</v>
      </c>
      <c r="L56" s="51" t="str">
        <f t="shared" si="18"/>
        <v>土</v>
      </c>
      <c r="M56" s="51" t="str">
        <f t="shared" si="18"/>
        <v>日</v>
      </c>
      <c r="N56" s="51" t="str">
        <f t="shared" si="18"/>
        <v>月</v>
      </c>
      <c r="O56" s="51" t="str">
        <f t="shared" si="18"/>
        <v>火</v>
      </c>
      <c r="P56" s="51" t="str">
        <f t="shared" si="18"/>
        <v>水</v>
      </c>
      <c r="Q56" s="51" t="str">
        <f t="shared" si="18"/>
        <v>木</v>
      </c>
      <c r="R56" s="51" t="str">
        <f t="shared" si="18"/>
        <v>金</v>
      </c>
      <c r="S56" s="51" t="str">
        <f t="shared" si="18"/>
        <v>土</v>
      </c>
      <c r="T56" s="51" t="str">
        <f t="shared" si="18"/>
        <v>日</v>
      </c>
      <c r="U56" s="51" t="str">
        <f t="shared" si="18"/>
        <v>月</v>
      </c>
      <c r="V56" s="51" t="str">
        <f t="shared" si="18"/>
        <v>火</v>
      </c>
      <c r="W56" s="51" t="str">
        <f t="shared" si="18"/>
        <v>水</v>
      </c>
      <c r="X56" s="51" t="str">
        <f t="shared" si="18"/>
        <v>木</v>
      </c>
      <c r="Y56" s="51" t="str">
        <f t="shared" si="18"/>
        <v>金</v>
      </c>
      <c r="Z56" s="51" t="str">
        <f t="shared" si="18"/>
        <v>土</v>
      </c>
      <c r="AA56" s="51" t="str">
        <f t="shared" si="18"/>
        <v>日</v>
      </c>
      <c r="AB56" s="51" t="str">
        <f t="shared" si="18"/>
        <v>月</v>
      </c>
      <c r="AC56" s="51" t="str">
        <f t="shared" si="18"/>
        <v>火</v>
      </c>
      <c r="AD56" s="51" t="str">
        <f t="shared" si="18"/>
        <v>水</v>
      </c>
      <c r="AE56" s="51" t="str">
        <f t="shared" si="18"/>
        <v>木</v>
      </c>
      <c r="AF56" s="51" t="str">
        <f t="shared" si="18"/>
        <v>金</v>
      </c>
      <c r="AG56" s="51" t="str">
        <f t="shared" si="18"/>
        <v>土</v>
      </c>
      <c r="AH56" s="23" t="s">
        <v>20</v>
      </c>
      <c r="AI56" s="24">
        <f>+COUNTIF(C57:AG57,"夏休")+COUNTIF(C57:AG57,"冬休")+COUNTIF(C57:AG57,"中止")+COUNTIF(C57:AG57,"工場")+COUNTIF(C57:AG57,"他")</f>
        <v>3</v>
      </c>
    </row>
    <row r="57" spans="2:36" s="26" customFormat="1" ht="13.5" customHeight="1" x14ac:dyDescent="0.15">
      <c r="B57" s="83" t="s">
        <v>19</v>
      </c>
      <c r="C57" s="85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 t="s">
        <v>26</v>
      </c>
      <c r="P57" s="80" t="s">
        <v>26</v>
      </c>
      <c r="Q57" s="80" t="s">
        <v>26</v>
      </c>
      <c r="R57" s="80"/>
      <c r="S57" s="80"/>
      <c r="T57" s="80"/>
      <c r="U57" s="80"/>
      <c r="V57" s="80"/>
      <c r="W57" s="80"/>
      <c r="X57" s="80"/>
      <c r="Y57" s="80"/>
      <c r="Z57" s="127"/>
      <c r="AA57" s="127"/>
      <c r="AB57" s="80"/>
      <c r="AC57" s="80"/>
      <c r="AD57" s="80"/>
      <c r="AE57" s="80"/>
      <c r="AF57" s="80"/>
      <c r="AG57" s="105"/>
      <c r="AH57" s="27" t="s">
        <v>2</v>
      </c>
      <c r="AI57" s="28">
        <f>COUNT(C55:AG55)-AI56</f>
        <v>28</v>
      </c>
    </row>
    <row r="58" spans="2:36" s="26" customFormat="1" ht="13.5" customHeight="1" x14ac:dyDescent="0.15">
      <c r="B58" s="84"/>
      <c r="C58" s="85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128"/>
      <c r="AA58" s="128"/>
      <c r="AB58" s="80"/>
      <c r="AC58" s="80"/>
      <c r="AD58" s="80"/>
      <c r="AE58" s="80"/>
      <c r="AF58" s="80"/>
      <c r="AG58" s="105"/>
      <c r="AH58" s="27" t="s">
        <v>6</v>
      </c>
      <c r="AI58" s="29">
        <f>+COUNTIF(C59:AG60,"休")</f>
        <v>9</v>
      </c>
      <c r="AJ58" s="30" t="str">
        <f>IF(AI59&gt;0.285,"",IF(AI58&lt;AI55,"←計画日数が足りません",""))</f>
        <v/>
      </c>
    </row>
    <row r="59" spans="2:36" s="26" customFormat="1" ht="13.5" customHeight="1" x14ac:dyDescent="0.15">
      <c r="B59" s="106" t="s">
        <v>0</v>
      </c>
      <c r="C59" s="107"/>
      <c r="D59" s="104"/>
      <c r="E59" s="104" t="s">
        <v>23</v>
      </c>
      <c r="F59" s="104" t="s">
        <v>23</v>
      </c>
      <c r="G59" s="104"/>
      <c r="H59" s="108"/>
      <c r="I59" s="104"/>
      <c r="J59" s="104"/>
      <c r="K59" s="104"/>
      <c r="L59" s="104"/>
      <c r="M59" s="104" t="s">
        <v>23</v>
      </c>
      <c r="N59" s="104" t="s">
        <v>23</v>
      </c>
      <c r="O59" s="108"/>
      <c r="P59" s="104"/>
      <c r="Q59" s="104"/>
      <c r="R59" s="104"/>
      <c r="S59" s="104" t="s">
        <v>23</v>
      </c>
      <c r="T59" s="104" t="s">
        <v>23</v>
      </c>
      <c r="U59" s="104"/>
      <c r="V59" s="108"/>
      <c r="W59" s="104"/>
      <c r="X59" s="104"/>
      <c r="Y59" s="104"/>
      <c r="Z59" s="104" t="s">
        <v>23</v>
      </c>
      <c r="AA59" s="104" t="s">
        <v>23</v>
      </c>
      <c r="AB59" s="104"/>
      <c r="AC59" s="108"/>
      <c r="AD59" s="104"/>
      <c r="AE59" s="104"/>
      <c r="AF59" s="104"/>
      <c r="AG59" s="110" t="s">
        <v>23</v>
      </c>
      <c r="AH59" s="27" t="s">
        <v>8</v>
      </c>
      <c r="AI59" s="31">
        <f>+AI58/AI57</f>
        <v>0.32142857142857145</v>
      </c>
    </row>
    <row r="60" spans="2:36" s="26" customFormat="1" x14ac:dyDescent="0.15">
      <c r="B60" s="106"/>
      <c r="C60" s="107"/>
      <c r="D60" s="104"/>
      <c r="E60" s="104"/>
      <c r="F60" s="104"/>
      <c r="G60" s="104"/>
      <c r="H60" s="108"/>
      <c r="I60" s="104"/>
      <c r="J60" s="104"/>
      <c r="K60" s="104"/>
      <c r="L60" s="104"/>
      <c r="M60" s="104"/>
      <c r="N60" s="104"/>
      <c r="O60" s="108"/>
      <c r="P60" s="104"/>
      <c r="Q60" s="104"/>
      <c r="R60" s="104"/>
      <c r="S60" s="104"/>
      <c r="T60" s="104"/>
      <c r="U60" s="104"/>
      <c r="V60" s="108"/>
      <c r="W60" s="104"/>
      <c r="X60" s="104"/>
      <c r="Y60" s="104"/>
      <c r="Z60" s="104"/>
      <c r="AA60" s="104"/>
      <c r="AB60" s="104"/>
      <c r="AC60" s="108"/>
      <c r="AD60" s="104"/>
      <c r="AE60" s="104"/>
      <c r="AF60" s="104"/>
      <c r="AG60" s="110"/>
      <c r="AH60" s="27" t="s">
        <v>9</v>
      </c>
      <c r="AI60" s="29">
        <f>+COUNTA(C61:AG62)</f>
        <v>9</v>
      </c>
    </row>
    <row r="61" spans="2:36" s="26" customFormat="1" x14ac:dyDescent="0.15">
      <c r="B61" s="111" t="s">
        <v>7</v>
      </c>
      <c r="C61" s="113"/>
      <c r="D61" s="108"/>
      <c r="E61" s="108" t="s">
        <v>23</v>
      </c>
      <c r="F61" s="108" t="s">
        <v>23</v>
      </c>
      <c r="G61" s="108"/>
      <c r="H61" s="119"/>
      <c r="I61" s="108"/>
      <c r="J61" s="108"/>
      <c r="K61" s="108"/>
      <c r="L61" s="108"/>
      <c r="M61" s="108" t="s">
        <v>23</v>
      </c>
      <c r="N61" s="108" t="s">
        <v>23</v>
      </c>
      <c r="O61" s="119"/>
      <c r="P61" s="108"/>
      <c r="Q61" s="108"/>
      <c r="R61" s="108"/>
      <c r="S61" s="108" t="s">
        <v>23</v>
      </c>
      <c r="T61" s="108" t="s">
        <v>23</v>
      </c>
      <c r="U61" s="108"/>
      <c r="V61" s="119"/>
      <c r="W61" s="108"/>
      <c r="X61" s="108"/>
      <c r="Y61" s="108"/>
      <c r="Z61" s="108" t="s">
        <v>23</v>
      </c>
      <c r="AA61" s="108" t="s">
        <v>23</v>
      </c>
      <c r="AB61" s="108"/>
      <c r="AC61" s="119"/>
      <c r="AD61" s="108"/>
      <c r="AE61" s="108"/>
      <c r="AF61" s="108"/>
      <c r="AG61" s="115" t="s">
        <v>23</v>
      </c>
      <c r="AH61" s="32" t="s">
        <v>4</v>
      </c>
      <c r="AI61" s="33">
        <f>+AI60/AI57</f>
        <v>0.32142857142857145</v>
      </c>
    </row>
    <row r="62" spans="2:36" s="26" customFormat="1" x14ac:dyDescent="0.15">
      <c r="B62" s="112"/>
      <c r="C62" s="114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16"/>
      <c r="AH62" s="34" t="s">
        <v>13</v>
      </c>
      <c r="AI62" s="35" t="str">
        <f>IF(7&gt;AI57,"対象外",IF(AI60&gt;=AI55,"OK","NG"))</f>
        <v>OK</v>
      </c>
      <c r="AJ62" s="30" t="str">
        <f>IF(AI62="対象外","←７日間に満たない期間は達成判定の対象外",IF(AI62="NG","←月単位未達成","←月単位達成"))</f>
        <v>←月単位達成</v>
      </c>
    </row>
    <row r="63" spans="2:36" ht="13.5" hidden="1" customHeight="1" x14ac:dyDescent="0.15">
      <c r="B63" s="15"/>
      <c r="C63" s="46">
        <f t="shared" ref="C63:AG63" si="19">IF(AND(DAY(C55)&gt;=22,DAY(C55)&lt;=28,C56="土"),1,0)</f>
        <v>0</v>
      </c>
      <c r="D63" s="46">
        <f t="shared" si="19"/>
        <v>0</v>
      </c>
      <c r="E63" s="46">
        <f t="shared" si="19"/>
        <v>0</v>
      </c>
      <c r="F63" s="46">
        <f t="shared" si="19"/>
        <v>0</v>
      </c>
      <c r="G63" s="46">
        <f t="shared" si="19"/>
        <v>0</v>
      </c>
      <c r="H63" s="46">
        <f t="shared" si="19"/>
        <v>0</v>
      </c>
      <c r="I63" s="46">
        <f t="shared" si="19"/>
        <v>0</v>
      </c>
      <c r="J63" s="46">
        <f t="shared" si="19"/>
        <v>0</v>
      </c>
      <c r="K63" s="46">
        <f t="shared" si="19"/>
        <v>0</v>
      </c>
      <c r="L63" s="46">
        <f t="shared" si="19"/>
        <v>0</v>
      </c>
      <c r="M63" s="46">
        <f t="shared" si="19"/>
        <v>0</v>
      </c>
      <c r="N63" s="46">
        <f t="shared" si="19"/>
        <v>0</v>
      </c>
      <c r="O63" s="46">
        <f t="shared" si="19"/>
        <v>0</v>
      </c>
      <c r="P63" s="46">
        <f t="shared" si="19"/>
        <v>0</v>
      </c>
      <c r="Q63" s="46">
        <f t="shared" si="19"/>
        <v>0</v>
      </c>
      <c r="R63" s="46">
        <f t="shared" si="19"/>
        <v>0</v>
      </c>
      <c r="S63" s="46">
        <f t="shared" si="19"/>
        <v>0</v>
      </c>
      <c r="T63" s="46">
        <f t="shared" si="19"/>
        <v>0</v>
      </c>
      <c r="U63" s="46">
        <f t="shared" si="19"/>
        <v>0</v>
      </c>
      <c r="V63" s="46">
        <f t="shared" si="19"/>
        <v>0</v>
      </c>
      <c r="W63" s="46">
        <f t="shared" si="19"/>
        <v>0</v>
      </c>
      <c r="X63" s="46">
        <f t="shared" si="19"/>
        <v>0</v>
      </c>
      <c r="Y63" s="46">
        <f t="shared" si="19"/>
        <v>0</v>
      </c>
      <c r="Z63" s="46">
        <f t="shared" si="19"/>
        <v>1</v>
      </c>
      <c r="AA63" s="46">
        <f t="shared" si="19"/>
        <v>0</v>
      </c>
      <c r="AB63" s="46">
        <f t="shared" si="19"/>
        <v>0</v>
      </c>
      <c r="AC63" s="46">
        <f t="shared" si="19"/>
        <v>0</v>
      </c>
      <c r="AD63" s="46">
        <f t="shared" si="19"/>
        <v>0</v>
      </c>
      <c r="AE63" s="46">
        <f t="shared" si="19"/>
        <v>0</v>
      </c>
      <c r="AF63" s="46">
        <f t="shared" si="19"/>
        <v>0</v>
      </c>
      <c r="AG63" s="46">
        <f t="shared" si="19"/>
        <v>0</v>
      </c>
      <c r="AH63" s="47" t="s">
        <v>21</v>
      </c>
      <c r="AI63" s="48">
        <f>_xlfn.AGGREGATE(9,6,C63:AG63)</f>
        <v>1</v>
      </c>
      <c r="AJ63" s="30"/>
    </row>
    <row r="64" spans="2:36" ht="13.5" hidden="1" customHeight="1" x14ac:dyDescent="0.15">
      <c r="B64" s="15"/>
      <c r="C64" s="49">
        <f t="shared" ref="C64:AG64" si="20">IF(AND(DAY(C55)&gt;=22,DAY(C55)&lt;=28,C56="土",OR(C61="休",C61="雨")),1,0)</f>
        <v>0</v>
      </c>
      <c r="D64" s="49">
        <f t="shared" si="20"/>
        <v>0</v>
      </c>
      <c r="E64" s="49">
        <f t="shared" si="20"/>
        <v>0</v>
      </c>
      <c r="F64" s="49">
        <f t="shared" si="20"/>
        <v>0</v>
      </c>
      <c r="G64" s="49">
        <f t="shared" si="20"/>
        <v>0</v>
      </c>
      <c r="H64" s="49">
        <f t="shared" si="20"/>
        <v>0</v>
      </c>
      <c r="I64" s="49">
        <f t="shared" si="20"/>
        <v>0</v>
      </c>
      <c r="J64" s="49">
        <f t="shared" si="20"/>
        <v>0</v>
      </c>
      <c r="K64" s="49">
        <f t="shared" si="20"/>
        <v>0</v>
      </c>
      <c r="L64" s="49">
        <f t="shared" si="20"/>
        <v>0</v>
      </c>
      <c r="M64" s="49">
        <f t="shared" si="20"/>
        <v>0</v>
      </c>
      <c r="N64" s="49">
        <f t="shared" si="20"/>
        <v>0</v>
      </c>
      <c r="O64" s="49">
        <f t="shared" si="20"/>
        <v>0</v>
      </c>
      <c r="P64" s="49">
        <f t="shared" si="20"/>
        <v>0</v>
      </c>
      <c r="Q64" s="49">
        <f t="shared" si="20"/>
        <v>0</v>
      </c>
      <c r="R64" s="49">
        <f t="shared" si="20"/>
        <v>0</v>
      </c>
      <c r="S64" s="49">
        <f t="shared" si="20"/>
        <v>0</v>
      </c>
      <c r="T64" s="49">
        <f t="shared" si="20"/>
        <v>0</v>
      </c>
      <c r="U64" s="49">
        <f t="shared" si="20"/>
        <v>0</v>
      </c>
      <c r="V64" s="49">
        <f t="shared" si="20"/>
        <v>0</v>
      </c>
      <c r="W64" s="49">
        <f t="shared" si="20"/>
        <v>0</v>
      </c>
      <c r="X64" s="49">
        <f t="shared" si="20"/>
        <v>0</v>
      </c>
      <c r="Y64" s="49">
        <f t="shared" si="20"/>
        <v>0</v>
      </c>
      <c r="Z64" s="49">
        <f t="shared" si="20"/>
        <v>1</v>
      </c>
      <c r="AA64" s="49">
        <f t="shared" si="20"/>
        <v>0</v>
      </c>
      <c r="AB64" s="49">
        <f t="shared" si="20"/>
        <v>0</v>
      </c>
      <c r="AC64" s="49">
        <f t="shared" si="20"/>
        <v>0</v>
      </c>
      <c r="AD64" s="49">
        <f t="shared" si="20"/>
        <v>0</v>
      </c>
      <c r="AE64" s="49">
        <f t="shared" si="20"/>
        <v>0</v>
      </c>
      <c r="AF64" s="49">
        <f t="shared" si="20"/>
        <v>0</v>
      </c>
      <c r="AG64" s="49">
        <f t="shared" si="20"/>
        <v>0</v>
      </c>
      <c r="AH64" s="50" t="s">
        <v>22</v>
      </c>
      <c r="AI64" s="48">
        <f>_xlfn.AGGREGATE(9,6,C64:AG64)</f>
        <v>1</v>
      </c>
      <c r="AJ64" s="30"/>
    </row>
    <row r="65" spans="2:36" s="26" customFormat="1" x14ac:dyDescent="0.15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I65" s="41"/>
    </row>
    <row r="66" spans="2:36" hidden="1" x14ac:dyDescent="0.15">
      <c r="C66" s="2">
        <f>YEAR(C69)</f>
        <v>2024</v>
      </c>
      <c r="D66" s="2">
        <f>MONTH(C69)</f>
        <v>9</v>
      </c>
    </row>
    <row r="67" spans="2:36" x14ac:dyDescent="0.15">
      <c r="B67" s="6" t="s">
        <v>14</v>
      </c>
      <c r="C67" s="117">
        <f>C69</f>
        <v>45536</v>
      </c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2"/>
    </row>
    <row r="68" spans="2:36" hidden="1" x14ac:dyDescent="0.15">
      <c r="B68" s="36"/>
      <c r="C68" s="22">
        <f>DATE($C66,$D66,1)</f>
        <v>45536</v>
      </c>
      <c r="D68" s="22">
        <f t="shared" ref="D68:AG68" si="21">C68+1</f>
        <v>45537</v>
      </c>
      <c r="E68" s="22">
        <f t="shared" si="21"/>
        <v>45538</v>
      </c>
      <c r="F68" s="22">
        <f t="shared" si="21"/>
        <v>45539</v>
      </c>
      <c r="G68" s="22">
        <f t="shared" si="21"/>
        <v>45540</v>
      </c>
      <c r="H68" s="22">
        <f t="shared" si="21"/>
        <v>45541</v>
      </c>
      <c r="I68" s="22">
        <f t="shared" si="21"/>
        <v>45542</v>
      </c>
      <c r="J68" s="22">
        <f t="shared" si="21"/>
        <v>45543</v>
      </c>
      <c r="K68" s="22">
        <f t="shared" si="21"/>
        <v>45544</v>
      </c>
      <c r="L68" s="22">
        <f t="shared" si="21"/>
        <v>45545</v>
      </c>
      <c r="M68" s="22">
        <f t="shared" si="21"/>
        <v>45546</v>
      </c>
      <c r="N68" s="22">
        <f t="shared" si="21"/>
        <v>45547</v>
      </c>
      <c r="O68" s="22">
        <f t="shared" si="21"/>
        <v>45548</v>
      </c>
      <c r="P68" s="22">
        <f t="shared" si="21"/>
        <v>45549</v>
      </c>
      <c r="Q68" s="22">
        <f t="shared" si="21"/>
        <v>45550</v>
      </c>
      <c r="R68" s="22">
        <f t="shared" si="21"/>
        <v>45551</v>
      </c>
      <c r="S68" s="22">
        <f t="shared" si="21"/>
        <v>45552</v>
      </c>
      <c r="T68" s="22">
        <f t="shared" si="21"/>
        <v>45553</v>
      </c>
      <c r="U68" s="22">
        <f t="shared" si="21"/>
        <v>45554</v>
      </c>
      <c r="V68" s="22">
        <f t="shared" si="21"/>
        <v>45555</v>
      </c>
      <c r="W68" s="22">
        <f t="shared" si="21"/>
        <v>45556</v>
      </c>
      <c r="X68" s="22">
        <f t="shared" si="21"/>
        <v>45557</v>
      </c>
      <c r="Y68" s="22">
        <f t="shared" si="21"/>
        <v>45558</v>
      </c>
      <c r="Z68" s="22">
        <f t="shared" si="21"/>
        <v>45559</v>
      </c>
      <c r="AA68" s="22">
        <f t="shared" si="21"/>
        <v>45560</v>
      </c>
      <c r="AB68" s="22">
        <f t="shared" si="21"/>
        <v>45561</v>
      </c>
      <c r="AC68" s="22">
        <f t="shared" si="21"/>
        <v>45562</v>
      </c>
      <c r="AD68" s="22">
        <f t="shared" si="21"/>
        <v>45563</v>
      </c>
      <c r="AE68" s="22">
        <f t="shared" si="21"/>
        <v>45564</v>
      </c>
      <c r="AF68" s="22">
        <f t="shared" si="21"/>
        <v>45565</v>
      </c>
      <c r="AG68" s="22">
        <f t="shared" si="21"/>
        <v>45566</v>
      </c>
      <c r="AH68" s="37"/>
      <c r="AI68" s="38"/>
    </row>
    <row r="69" spans="2:36" x14ac:dyDescent="0.15">
      <c r="B69" s="20" t="s">
        <v>15</v>
      </c>
      <c r="C69" s="39">
        <f>IF(EDATE(C54,1)&gt;$G$5,"",EDATE(C54,1))</f>
        <v>45536</v>
      </c>
      <c r="D69" s="22">
        <f t="shared" ref="D69:AG69" si="22">IF(D68&gt;$G$5,"",IF(C69=EOMONTH(DATE($C66,$D66,1),0),"",IF(C69="","",C69+1)))</f>
        <v>45537</v>
      </c>
      <c r="E69" s="22">
        <f t="shared" si="22"/>
        <v>45538</v>
      </c>
      <c r="F69" s="22">
        <f t="shared" si="22"/>
        <v>45539</v>
      </c>
      <c r="G69" s="22">
        <f t="shared" si="22"/>
        <v>45540</v>
      </c>
      <c r="H69" s="22">
        <f t="shared" si="22"/>
        <v>45541</v>
      </c>
      <c r="I69" s="22">
        <f t="shared" si="22"/>
        <v>45542</v>
      </c>
      <c r="J69" s="22">
        <f t="shared" si="22"/>
        <v>45543</v>
      </c>
      <c r="K69" s="22">
        <f t="shared" si="22"/>
        <v>45544</v>
      </c>
      <c r="L69" s="22">
        <f t="shared" si="22"/>
        <v>45545</v>
      </c>
      <c r="M69" s="22">
        <f t="shared" si="22"/>
        <v>45546</v>
      </c>
      <c r="N69" s="22">
        <f t="shared" si="22"/>
        <v>45547</v>
      </c>
      <c r="O69" s="22">
        <f t="shared" si="22"/>
        <v>45548</v>
      </c>
      <c r="P69" s="22">
        <f t="shared" si="22"/>
        <v>45549</v>
      </c>
      <c r="Q69" s="22">
        <f t="shared" si="22"/>
        <v>45550</v>
      </c>
      <c r="R69" s="22">
        <f t="shared" si="22"/>
        <v>45551</v>
      </c>
      <c r="S69" s="22">
        <f t="shared" si="22"/>
        <v>45552</v>
      </c>
      <c r="T69" s="22">
        <f t="shared" si="22"/>
        <v>45553</v>
      </c>
      <c r="U69" s="22">
        <f t="shared" si="22"/>
        <v>45554</v>
      </c>
      <c r="V69" s="22">
        <f t="shared" si="22"/>
        <v>45555</v>
      </c>
      <c r="W69" s="22">
        <f t="shared" si="22"/>
        <v>45556</v>
      </c>
      <c r="X69" s="22">
        <f t="shared" si="22"/>
        <v>45557</v>
      </c>
      <c r="Y69" s="22">
        <f t="shared" si="22"/>
        <v>45558</v>
      </c>
      <c r="Z69" s="22">
        <f t="shared" si="22"/>
        <v>45559</v>
      </c>
      <c r="AA69" s="22">
        <f t="shared" si="22"/>
        <v>45560</v>
      </c>
      <c r="AB69" s="22">
        <f t="shared" si="22"/>
        <v>45561</v>
      </c>
      <c r="AC69" s="22">
        <f t="shared" si="22"/>
        <v>45562</v>
      </c>
      <c r="AD69" s="22">
        <f t="shared" si="22"/>
        <v>45563</v>
      </c>
      <c r="AE69" s="22">
        <f t="shared" si="22"/>
        <v>45564</v>
      </c>
      <c r="AF69" s="22">
        <f t="shared" si="22"/>
        <v>45565</v>
      </c>
      <c r="AG69" s="22" t="str">
        <f t="shared" si="22"/>
        <v/>
      </c>
      <c r="AH69" s="23" t="s">
        <v>16</v>
      </c>
      <c r="AI69" s="24">
        <f>+COUNTIFS(C70:AG70,"土",C71:AG71,"")+COUNTIFS(C70:AG70,"日",C71:AG71,"")</f>
        <v>9</v>
      </c>
    </row>
    <row r="70" spans="2:36" s="26" customFormat="1" x14ac:dyDescent="0.15">
      <c r="B70" s="40" t="s">
        <v>5</v>
      </c>
      <c r="C70" s="51" t="str">
        <f>IFERROR(TEXT(WEEKDAY(+C69),"aaa"),"")</f>
        <v>日</v>
      </c>
      <c r="D70" s="51" t="str">
        <f t="shared" ref="D70:AG70" si="23">IFERROR(TEXT(WEEKDAY(+D69),"aaa"),"")</f>
        <v>月</v>
      </c>
      <c r="E70" s="51" t="str">
        <f t="shared" si="23"/>
        <v>火</v>
      </c>
      <c r="F70" s="51" t="str">
        <f t="shared" si="23"/>
        <v>水</v>
      </c>
      <c r="G70" s="51" t="str">
        <f t="shared" si="23"/>
        <v>木</v>
      </c>
      <c r="H70" s="51" t="str">
        <f t="shared" si="23"/>
        <v>金</v>
      </c>
      <c r="I70" s="51" t="str">
        <f t="shared" si="23"/>
        <v>土</v>
      </c>
      <c r="J70" s="51" t="str">
        <f t="shared" si="23"/>
        <v>日</v>
      </c>
      <c r="K70" s="51" t="str">
        <f t="shared" si="23"/>
        <v>月</v>
      </c>
      <c r="L70" s="51" t="str">
        <f t="shared" si="23"/>
        <v>火</v>
      </c>
      <c r="M70" s="51" t="str">
        <f t="shared" si="23"/>
        <v>水</v>
      </c>
      <c r="N70" s="51" t="str">
        <f t="shared" si="23"/>
        <v>木</v>
      </c>
      <c r="O70" s="51" t="str">
        <f t="shared" si="23"/>
        <v>金</v>
      </c>
      <c r="P70" s="51" t="str">
        <f t="shared" si="23"/>
        <v>土</v>
      </c>
      <c r="Q70" s="51" t="str">
        <f t="shared" si="23"/>
        <v>日</v>
      </c>
      <c r="R70" s="51" t="str">
        <f t="shared" si="23"/>
        <v>月</v>
      </c>
      <c r="S70" s="51" t="str">
        <f t="shared" si="23"/>
        <v>火</v>
      </c>
      <c r="T70" s="51" t="str">
        <f t="shared" si="23"/>
        <v>水</v>
      </c>
      <c r="U70" s="51" t="str">
        <f t="shared" si="23"/>
        <v>木</v>
      </c>
      <c r="V70" s="51" t="str">
        <f t="shared" si="23"/>
        <v>金</v>
      </c>
      <c r="W70" s="51" t="str">
        <f t="shared" si="23"/>
        <v>土</v>
      </c>
      <c r="X70" s="51" t="str">
        <f t="shared" si="23"/>
        <v>日</v>
      </c>
      <c r="Y70" s="51" t="str">
        <f t="shared" si="23"/>
        <v>月</v>
      </c>
      <c r="Z70" s="51" t="str">
        <f t="shared" si="23"/>
        <v>火</v>
      </c>
      <c r="AA70" s="51" t="str">
        <f t="shared" si="23"/>
        <v>水</v>
      </c>
      <c r="AB70" s="51" t="str">
        <f t="shared" si="23"/>
        <v>木</v>
      </c>
      <c r="AC70" s="51" t="str">
        <f t="shared" si="23"/>
        <v>金</v>
      </c>
      <c r="AD70" s="51" t="str">
        <f t="shared" si="23"/>
        <v>土</v>
      </c>
      <c r="AE70" s="51" t="str">
        <f t="shared" si="23"/>
        <v>日</v>
      </c>
      <c r="AF70" s="51" t="str">
        <f t="shared" si="23"/>
        <v>月</v>
      </c>
      <c r="AG70" s="51" t="str">
        <f t="shared" si="23"/>
        <v/>
      </c>
      <c r="AH70" s="23" t="s">
        <v>20</v>
      </c>
      <c r="AI70" s="24">
        <f>+COUNTIF(C71:AG71,"夏休")+COUNTIF(C71:AG71,"冬休")+COUNTIF(C71:AG71,"中止")+COUNTIF(C71:AG71,"工場")+COUNTIF(C71:AG71,"他")</f>
        <v>0</v>
      </c>
    </row>
    <row r="71" spans="2:36" s="26" customFormat="1" ht="13.5" customHeight="1" x14ac:dyDescent="0.15">
      <c r="B71" s="83" t="s">
        <v>19</v>
      </c>
      <c r="C71" s="85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105"/>
      <c r="AH71" s="27" t="s">
        <v>2</v>
      </c>
      <c r="AI71" s="28">
        <f>COUNT(C69:AG69)-AI70</f>
        <v>30</v>
      </c>
    </row>
    <row r="72" spans="2:36" s="26" customFormat="1" ht="13.5" customHeight="1" x14ac:dyDescent="0.15">
      <c r="B72" s="84"/>
      <c r="C72" s="85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105"/>
      <c r="AH72" s="27" t="s">
        <v>6</v>
      </c>
      <c r="AI72" s="29">
        <f>+COUNTIF(C73:AG74,"休")</f>
        <v>9</v>
      </c>
      <c r="AJ72" s="30" t="str">
        <f>IF(AI73&gt;0.285,"",IF(AI72&lt;AI69,"←計画日数が足りません",""))</f>
        <v/>
      </c>
    </row>
    <row r="73" spans="2:36" s="26" customFormat="1" ht="13.5" customHeight="1" x14ac:dyDescent="0.15">
      <c r="B73" s="106" t="s">
        <v>0</v>
      </c>
      <c r="C73" s="107" t="s">
        <v>23</v>
      </c>
      <c r="D73" s="104"/>
      <c r="E73" s="108"/>
      <c r="F73" s="104"/>
      <c r="G73" s="104"/>
      <c r="H73" s="104"/>
      <c r="I73" s="104" t="s">
        <v>23</v>
      </c>
      <c r="J73" s="104" t="s">
        <v>23</v>
      </c>
      <c r="K73" s="104"/>
      <c r="L73" s="108"/>
      <c r="M73" s="104"/>
      <c r="N73" s="104"/>
      <c r="O73" s="104"/>
      <c r="P73" s="104" t="s">
        <v>23</v>
      </c>
      <c r="Q73" s="104" t="s">
        <v>23</v>
      </c>
      <c r="R73" s="104"/>
      <c r="S73" s="108"/>
      <c r="T73" s="104"/>
      <c r="U73" s="104"/>
      <c r="V73" s="104"/>
      <c r="W73" s="104" t="s">
        <v>23</v>
      </c>
      <c r="X73" s="104" t="s">
        <v>23</v>
      </c>
      <c r="Y73" s="104"/>
      <c r="Z73" s="108"/>
      <c r="AA73" s="104"/>
      <c r="AB73" s="104"/>
      <c r="AC73" s="104"/>
      <c r="AD73" s="104" t="s">
        <v>23</v>
      </c>
      <c r="AE73" s="104" t="s">
        <v>23</v>
      </c>
      <c r="AF73" s="104"/>
      <c r="AG73" s="110"/>
      <c r="AH73" s="27" t="s">
        <v>8</v>
      </c>
      <c r="AI73" s="31">
        <f>+AI72/AI71</f>
        <v>0.3</v>
      </c>
    </row>
    <row r="74" spans="2:36" s="26" customFormat="1" x14ac:dyDescent="0.15">
      <c r="B74" s="106"/>
      <c r="C74" s="107"/>
      <c r="D74" s="104"/>
      <c r="E74" s="108"/>
      <c r="F74" s="104"/>
      <c r="G74" s="104"/>
      <c r="H74" s="104"/>
      <c r="I74" s="104"/>
      <c r="J74" s="104"/>
      <c r="K74" s="104"/>
      <c r="L74" s="108"/>
      <c r="M74" s="104"/>
      <c r="N74" s="104"/>
      <c r="O74" s="104"/>
      <c r="P74" s="104"/>
      <c r="Q74" s="104"/>
      <c r="R74" s="104"/>
      <c r="S74" s="108"/>
      <c r="T74" s="104"/>
      <c r="U74" s="104"/>
      <c r="V74" s="104"/>
      <c r="W74" s="104"/>
      <c r="X74" s="104"/>
      <c r="Y74" s="104"/>
      <c r="Z74" s="108"/>
      <c r="AA74" s="104"/>
      <c r="AB74" s="104"/>
      <c r="AC74" s="104"/>
      <c r="AD74" s="104"/>
      <c r="AE74" s="104"/>
      <c r="AF74" s="104"/>
      <c r="AG74" s="110"/>
      <c r="AH74" s="27" t="s">
        <v>9</v>
      </c>
      <c r="AI74" s="29">
        <f>+COUNTA(C75:AG76)</f>
        <v>9</v>
      </c>
    </row>
    <row r="75" spans="2:36" s="26" customFormat="1" x14ac:dyDescent="0.15">
      <c r="B75" s="111" t="s">
        <v>7</v>
      </c>
      <c r="C75" s="113" t="s">
        <v>23</v>
      </c>
      <c r="D75" s="108"/>
      <c r="E75" s="119"/>
      <c r="F75" s="108"/>
      <c r="G75" s="108"/>
      <c r="H75" s="108"/>
      <c r="I75" s="108" t="s">
        <v>23</v>
      </c>
      <c r="J75" s="108" t="s">
        <v>23</v>
      </c>
      <c r="K75" s="108"/>
      <c r="L75" s="119"/>
      <c r="M75" s="108"/>
      <c r="N75" s="108"/>
      <c r="O75" s="108"/>
      <c r="P75" s="108" t="s">
        <v>23</v>
      </c>
      <c r="Q75" s="108" t="s">
        <v>23</v>
      </c>
      <c r="R75" s="108"/>
      <c r="S75" s="119"/>
      <c r="T75" s="108"/>
      <c r="U75" s="108"/>
      <c r="V75" s="108"/>
      <c r="W75" s="108" t="s">
        <v>23</v>
      </c>
      <c r="X75" s="108" t="s">
        <v>23</v>
      </c>
      <c r="Y75" s="108"/>
      <c r="Z75" s="119"/>
      <c r="AA75" s="108"/>
      <c r="AB75" s="108"/>
      <c r="AC75" s="108"/>
      <c r="AD75" s="108" t="s">
        <v>23</v>
      </c>
      <c r="AE75" s="108" t="s">
        <v>23</v>
      </c>
      <c r="AF75" s="108"/>
      <c r="AG75" s="115"/>
      <c r="AH75" s="32" t="s">
        <v>4</v>
      </c>
      <c r="AI75" s="33">
        <f>+AI74/AI71</f>
        <v>0.3</v>
      </c>
    </row>
    <row r="76" spans="2:36" s="26" customFormat="1" x14ac:dyDescent="0.15">
      <c r="B76" s="112"/>
      <c r="C76" s="114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16"/>
      <c r="AH76" s="34" t="s">
        <v>13</v>
      </c>
      <c r="AI76" s="35" t="str">
        <f>IF(7&gt;AI71,"対象外",IF(AI74&gt;=AI69,"OK","NG"))</f>
        <v>OK</v>
      </c>
      <c r="AJ76" s="30" t="str">
        <f>IF(AI76="対象外","←７日間に満たない期間は達成判定の対象外",IF(AI76="NG","←月単位未達成","←月単位達成"))</f>
        <v>←月単位達成</v>
      </c>
    </row>
    <row r="77" spans="2:36" hidden="1" x14ac:dyDescent="0.15">
      <c r="B77" s="15"/>
      <c r="C77" s="46">
        <f t="shared" ref="C77:AG77" si="24">IF(AND(DAY(C69)&gt;=22,DAY(C69)&lt;=28,C70="土"),1,0)</f>
        <v>0</v>
      </c>
      <c r="D77" s="46">
        <f t="shared" si="24"/>
        <v>0</v>
      </c>
      <c r="E77" s="46">
        <f t="shared" si="24"/>
        <v>0</v>
      </c>
      <c r="F77" s="46">
        <f t="shared" si="24"/>
        <v>0</v>
      </c>
      <c r="G77" s="46">
        <f t="shared" si="24"/>
        <v>0</v>
      </c>
      <c r="H77" s="46">
        <f t="shared" si="24"/>
        <v>0</v>
      </c>
      <c r="I77" s="46">
        <f t="shared" si="24"/>
        <v>0</v>
      </c>
      <c r="J77" s="46">
        <f t="shared" si="24"/>
        <v>0</v>
      </c>
      <c r="K77" s="46">
        <f t="shared" si="24"/>
        <v>0</v>
      </c>
      <c r="L77" s="46">
        <f t="shared" si="24"/>
        <v>0</v>
      </c>
      <c r="M77" s="46">
        <f t="shared" si="24"/>
        <v>0</v>
      </c>
      <c r="N77" s="46">
        <f t="shared" si="24"/>
        <v>0</v>
      </c>
      <c r="O77" s="46">
        <f t="shared" si="24"/>
        <v>0</v>
      </c>
      <c r="P77" s="46">
        <f t="shared" si="24"/>
        <v>0</v>
      </c>
      <c r="Q77" s="46">
        <f t="shared" si="24"/>
        <v>0</v>
      </c>
      <c r="R77" s="46">
        <f t="shared" si="24"/>
        <v>0</v>
      </c>
      <c r="S77" s="46">
        <f t="shared" si="24"/>
        <v>0</v>
      </c>
      <c r="T77" s="46">
        <f t="shared" si="24"/>
        <v>0</v>
      </c>
      <c r="U77" s="46">
        <f t="shared" si="24"/>
        <v>0</v>
      </c>
      <c r="V77" s="46">
        <f t="shared" si="24"/>
        <v>0</v>
      </c>
      <c r="W77" s="46">
        <f t="shared" si="24"/>
        <v>0</v>
      </c>
      <c r="X77" s="46">
        <f t="shared" si="24"/>
        <v>0</v>
      </c>
      <c r="Y77" s="46">
        <f t="shared" si="24"/>
        <v>0</v>
      </c>
      <c r="Z77" s="46">
        <f t="shared" si="24"/>
        <v>0</v>
      </c>
      <c r="AA77" s="46">
        <f t="shared" si="24"/>
        <v>0</v>
      </c>
      <c r="AB77" s="46">
        <f t="shared" si="24"/>
        <v>0</v>
      </c>
      <c r="AC77" s="46">
        <f t="shared" si="24"/>
        <v>0</v>
      </c>
      <c r="AD77" s="46">
        <f t="shared" si="24"/>
        <v>1</v>
      </c>
      <c r="AE77" s="46">
        <f t="shared" si="24"/>
        <v>0</v>
      </c>
      <c r="AF77" s="46">
        <f t="shared" si="24"/>
        <v>0</v>
      </c>
      <c r="AG77" s="46" t="e">
        <f t="shared" si="24"/>
        <v>#VALUE!</v>
      </c>
      <c r="AH77" s="47" t="s">
        <v>21</v>
      </c>
      <c r="AI77" s="48">
        <f>_xlfn.AGGREGATE(9,6,C77:AG77)</f>
        <v>1</v>
      </c>
      <c r="AJ77" s="30"/>
    </row>
    <row r="78" spans="2:36" hidden="1" x14ac:dyDescent="0.15">
      <c r="B78" s="15"/>
      <c r="C78" s="49">
        <f t="shared" ref="C78:AG78" si="25">IF(AND(DAY(C69)&gt;=22,DAY(C69)&lt;=28,C70="土",OR(C75="休",C75="雨")),1,0)</f>
        <v>0</v>
      </c>
      <c r="D78" s="49">
        <f t="shared" si="25"/>
        <v>0</v>
      </c>
      <c r="E78" s="49">
        <f t="shared" si="25"/>
        <v>0</v>
      </c>
      <c r="F78" s="49">
        <f t="shared" si="25"/>
        <v>0</v>
      </c>
      <c r="G78" s="49">
        <f t="shared" si="25"/>
        <v>0</v>
      </c>
      <c r="H78" s="49">
        <f t="shared" si="25"/>
        <v>0</v>
      </c>
      <c r="I78" s="49">
        <f t="shared" si="25"/>
        <v>0</v>
      </c>
      <c r="J78" s="49">
        <f t="shared" si="25"/>
        <v>0</v>
      </c>
      <c r="K78" s="49">
        <f t="shared" si="25"/>
        <v>0</v>
      </c>
      <c r="L78" s="49">
        <f t="shared" si="25"/>
        <v>0</v>
      </c>
      <c r="M78" s="49">
        <f t="shared" si="25"/>
        <v>0</v>
      </c>
      <c r="N78" s="49">
        <f t="shared" si="25"/>
        <v>0</v>
      </c>
      <c r="O78" s="49">
        <f t="shared" si="25"/>
        <v>0</v>
      </c>
      <c r="P78" s="49">
        <f t="shared" si="25"/>
        <v>0</v>
      </c>
      <c r="Q78" s="49">
        <f t="shared" si="25"/>
        <v>0</v>
      </c>
      <c r="R78" s="49">
        <f t="shared" si="25"/>
        <v>0</v>
      </c>
      <c r="S78" s="49">
        <f t="shared" si="25"/>
        <v>0</v>
      </c>
      <c r="T78" s="49">
        <f t="shared" si="25"/>
        <v>0</v>
      </c>
      <c r="U78" s="49">
        <f t="shared" si="25"/>
        <v>0</v>
      </c>
      <c r="V78" s="49">
        <f t="shared" si="25"/>
        <v>0</v>
      </c>
      <c r="W78" s="49">
        <f t="shared" si="25"/>
        <v>0</v>
      </c>
      <c r="X78" s="49">
        <f t="shared" si="25"/>
        <v>0</v>
      </c>
      <c r="Y78" s="49">
        <f t="shared" si="25"/>
        <v>0</v>
      </c>
      <c r="Z78" s="49">
        <f t="shared" si="25"/>
        <v>0</v>
      </c>
      <c r="AA78" s="49">
        <f t="shared" si="25"/>
        <v>0</v>
      </c>
      <c r="AB78" s="49">
        <f t="shared" si="25"/>
        <v>0</v>
      </c>
      <c r="AC78" s="49">
        <f t="shared" si="25"/>
        <v>0</v>
      </c>
      <c r="AD78" s="49">
        <f t="shared" si="25"/>
        <v>1</v>
      </c>
      <c r="AE78" s="49">
        <f t="shared" si="25"/>
        <v>0</v>
      </c>
      <c r="AF78" s="49">
        <f t="shared" si="25"/>
        <v>0</v>
      </c>
      <c r="AG78" s="49" t="e">
        <f t="shared" si="25"/>
        <v>#VALUE!</v>
      </c>
      <c r="AH78" s="50" t="s">
        <v>22</v>
      </c>
      <c r="AI78" s="48">
        <f>_xlfn.AGGREGATE(9,6,C78:AG78)</f>
        <v>1</v>
      </c>
      <c r="AJ78" s="30"/>
    </row>
    <row r="79" spans="2:36" s="26" customFormat="1" x14ac:dyDescent="0.15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I79" s="41"/>
    </row>
    <row r="80" spans="2:36" hidden="1" x14ac:dyDescent="0.15">
      <c r="C80" s="2">
        <f>YEAR(C83)</f>
        <v>2024</v>
      </c>
      <c r="D80" s="2">
        <f>MONTH(C83)</f>
        <v>10</v>
      </c>
    </row>
    <row r="81" spans="2:36" x14ac:dyDescent="0.15">
      <c r="B81" s="6" t="s">
        <v>14</v>
      </c>
      <c r="C81" s="117">
        <f>C83</f>
        <v>45566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2"/>
    </row>
    <row r="82" spans="2:36" hidden="1" x14ac:dyDescent="0.15">
      <c r="B82" s="36"/>
      <c r="C82" s="22">
        <f>DATE($C80,$D80,1)</f>
        <v>45566</v>
      </c>
      <c r="D82" s="22">
        <f t="shared" ref="D82:AG82" si="26">C82+1</f>
        <v>45567</v>
      </c>
      <c r="E82" s="22">
        <f t="shared" si="26"/>
        <v>45568</v>
      </c>
      <c r="F82" s="22">
        <f t="shared" si="26"/>
        <v>45569</v>
      </c>
      <c r="G82" s="22">
        <f t="shared" si="26"/>
        <v>45570</v>
      </c>
      <c r="H82" s="22">
        <f t="shared" si="26"/>
        <v>45571</v>
      </c>
      <c r="I82" s="22">
        <f t="shared" si="26"/>
        <v>45572</v>
      </c>
      <c r="J82" s="22">
        <f t="shared" si="26"/>
        <v>45573</v>
      </c>
      <c r="K82" s="22">
        <f t="shared" si="26"/>
        <v>45574</v>
      </c>
      <c r="L82" s="22">
        <f t="shared" si="26"/>
        <v>45575</v>
      </c>
      <c r="M82" s="22">
        <f t="shared" si="26"/>
        <v>45576</v>
      </c>
      <c r="N82" s="22">
        <f t="shared" si="26"/>
        <v>45577</v>
      </c>
      <c r="O82" s="22">
        <f t="shared" si="26"/>
        <v>45578</v>
      </c>
      <c r="P82" s="22">
        <f t="shared" si="26"/>
        <v>45579</v>
      </c>
      <c r="Q82" s="22">
        <f t="shared" si="26"/>
        <v>45580</v>
      </c>
      <c r="R82" s="22">
        <f t="shared" si="26"/>
        <v>45581</v>
      </c>
      <c r="S82" s="22">
        <f t="shared" si="26"/>
        <v>45582</v>
      </c>
      <c r="T82" s="22">
        <f t="shared" si="26"/>
        <v>45583</v>
      </c>
      <c r="U82" s="22">
        <f t="shared" si="26"/>
        <v>45584</v>
      </c>
      <c r="V82" s="22">
        <f t="shared" si="26"/>
        <v>45585</v>
      </c>
      <c r="W82" s="22">
        <f t="shared" si="26"/>
        <v>45586</v>
      </c>
      <c r="X82" s="22">
        <f t="shared" si="26"/>
        <v>45587</v>
      </c>
      <c r="Y82" s="22">
        <f t="shared" si="26"/>
        <v>45588</v>
      </c>
      <c r="Z82" s="22">
        <f t="shared" si="26"/>
        <v>45589</v>
      </c>
      <c r="AA82" s="22">
        <f t="shared" si="26"/>
        <v>45590</v>
      </c>
      <c r="AB82" s="22">
        <f t="shared" si="26"/>
        <v>45591</v>
      </c>
      <c r="AC82" s="22">
        <f t="shared" si="26"/>
        <v>45592</v>
      </c>
      <c r="AD82" s="22">
        <f t="shared" si="26"/>
        <v>45593</v>
      </c>
      <c r="AE82" s="22">
        <f t="shared" si="26"/>
        <v>45594</v>
      </c>
      <c r="AF82" s="22">
        <f t="shared" si="26"/>
        <v>45595</v>
      </c>
      <c r="AG82" s="22">
        <f t="shared" si="26"/>
        <v>45596</v>
      </c>
      <c r="AH82" s="37"/>
      <c r="AI82" s="38"/>
    </row>
    <row r="83" spans="2:36" x14ac:dyDescent="0.15">
      <c r="B83" s="20" t="s">
        <v>15</v>
      </c>
      <c r="C83" s="39">
        <f>IF(EDATE(C68,1)&gt;$G$5,"",EDATE(C68,1))</f>
        <v>45566</v>
      </c>
      <c r="D83" s="22">
        <f t="shared" ref="D83:AG83" si="27">IF(D82&gt;$G$5,"",IF(C83=EOMONTH(DATE($C80,$D80,1),0),"",IF(C83="","",C83+1)))</f>
        <v>45567</v>
      </c>
      <c r="E83" s="22">
        <f t="shared" si="27"/>
        <v>45568</v>
      </c>
      <c r="F83" s="22">
        <f t="shared" si="27"/>
        <v>45569</v>
      </c>
      <c r="G83" s="22">
        <f t="shared" si="27"/>
        <v>45570</v>
      </c>
      <c r="H83" s="22">
        <f t="shared" si="27"/>
        <v>45571</v>
      </c>
      <c r="I83" s="22">
        <f t="shared" si="27"/>
        <v>45572</v>
      </c>
      <c r="J83" s="22">
        <f t="shared" si="27"/>
        <v>45573</v>
      </c>
      <c r="K83" s="22">
        <f t="shared" si="27"/>
        <v>45574</v>
      </c>
      <c r="L83" s="22">
        <f t="shared" si="27"/>
        <v>45575</v>
      </c>
      <c r="M83" s="22">
        <f t="shared" si="27"/>
        <v>45576</v>
      </c>
      <c r="N83" s="22">
        <f t="shared" si="27"/>
        <v>45577</v>
      </c>
      <c r="O83" s="22">
        <f t="shared" si="27"/>
        <v>45578</v>
      </c>
      <c r="P83" s="22">
        <f t="shared" si="27"/>
        <v>45579</v>
      </c>
      <c r="Q83" s="22">
        <f t="shared" si="27"/>
        <v>45580</v>
      </c>
      <c r="R83" s="22">
        <f t="shared" si="27"/>
        <v>45581</v>
      </c>
      <c r="S83" s="22">
        <f t="shared" si="27"/>
        <v>45582</v>
      </c>
      <c r="T83" s="22">
        <f t="shared" si="27"/>
        <v>45583</v>
      </c>
      <c r="U83" s="22">
        <f t="shared" si="27"/>
        <v>45584</v>
      </c>
      <c r="V83" s="22">
        <f t="shared" si="27"/>
        <v>45585</v>
      </c>
      <c r="W83" s="22">
        <f t="shared" si="27"/>
        <v>45586</v>
      </c>
      <c r="X83" s="22">
        <f t="shared" si="27"/>
        <v>45587</v>
      </c>
      <c r="Y83" s="22">
        <f t="shared" si="27"/>
        <v>45588</v>
      </c>
      <c r="Z83" s="22">
        <f t="shared" si="27"/>
        <v>45589</v>
      </c>
      <c r="AA83" s="22">
        <f t="shared" si="27"/>
        <v>45590</v>
      </c>
      <c r="AB83" s="22">
        <f t="shared" si="27"/>
        <v>45591</v>
      </c>
      <c r="AC83" s="22">
        <f t="shared" si="27"/>
        <v>45592</v>
      </c>
      <c r="AD83" s="22">
        <f t="shared" si="27"/>
        <v>45593</v>
      </c>
      <c r="AE83" s="22">
        <f t="shared" si="27"/>
        <v>45594</v>
      </c>
      <c r="AF83" s="22">
        <f t="shared" si="27"/>
        <v>45595</v>
      </c>
      <c r="AG83" s="22">
        <f t="shared" si="27"/>
        <v>45596</v>
      </c>
      <c r="AH83" s="23" t="s">
        <v>16</v>
      </c>
      <c r="AI83" s="24">
        <f>+COUNTIFS(C84:AG84,"土",C85:AG85,"")+COUNTIFS(C84:AG84,"日",C85:AG85,"")</f>
        <v>8</v>
      </c>
    </row>
    <row r="84" spans="2:36" s="26" customFormat="1" x14ac:dyDescent="0.15">
      <c r="B84" s="40" t="s">
        <v>5</v>
      </c>
      <c r="C84" s="51" t="str">
        <f>IFERROR(TEXT(WEEKDAY(+C83),"aaa"),"")</f>
        <v>火</v>
      </c>
      <c r="D84" s="51" t="str">
        <f t="shared" ref="D84:AG84" si="28">IFERROR(TEXT(WEEKDAY(+D83),"aaa"),"")</f>
        <v>水</v>
      </c>
      <c r="E84" s="51" t="str">
        <f t="shared" si="28"/>
        <v>木</v>
      </c>
      <c r="F84" s="51" t="str">
        <f t="shared" si="28"/>
        <v>金</v>
      </c>
      <c r="G84" s="51" t="str">
        <f t="shared" si="28"/>
        <v>土</v>
      </c>
      <c r="H84" s="51" t="str">
        <f t="shared" si="28"/>
        <v>日</v>
      </c>
      <c r="I84" s="51" t="str">
        <f t="shared" si="28"/>
        <v>月</v>
      </c>
      <c r="J84" s="51" t="str">
        <f t="shared" si="28"/>
        <v>火</v>
      </c>
      <c r="K84" s="51" t="str">
        <f t="shared" si="28"/>
        <v>水</v>
      </c>
      <c r="L84" s="51" t="str">
        <f t="shared" si="28"/>
        <v>木</v>
      </c>
      <c r="M84" s="51" t="str">
        <f t="shared" si="28"/>
        <v>金</v>
      </c>
      <c r="N84" s="51" t="str">
        <f t="shared" si="28"/>
        <v>土</v>
      </c>
      <c r="O84" s="51" t="str">
        <f t="shared" si="28"/>
        <v>日</v>
      </c>
      <c r="P84" s="51" t="str">
        <f t="shared" si="28"/>
        <v>月</v>
      </c>
      <c r="Q84" s="51" t="str">
        <f t="shared" si="28"/>
        <v>火</v>
      </c>
      <c r="R84" s="51" t="str">
        <f t="shared" si="28"/>
        <v>水</v>
      </c>
      <c r="S84" s="51" t="str">
        <f t="shared" si="28"/>
        <v>木</v>
      </c>
      <c r="T84" s="51" t="str">
        <f t="shared" si="28"/>
        <v>金</v>
      </c>
      <c r="U84" s="51" t="str">
        <f t="shared" si="28"/>
        <v>土</v>
      </c>
      <c r="V84" s="51" t="str">
        <f t="shared" si="28"/>
        <v>日</v>
      </c>
      <c r="W84" s="51" t="str">
        <f t="shared" si="28"/>
        <v>月</v>
      </c>
      <c r="X84" s="51" t="str">
        <f t="shared" si="28"/>
        <v>火</v>
      </c>
      <c r="Y84" s="51" t="str">
        <f t="shared" si="28"/>
        <v>水</v>
      </c>
      <c r="Z84" s="51" t="str">
        <f t="shared" si="28"/>
        <v>木</v>
      </c>
      <c r="AA84" s="51" t="str">
        <f t="shared" si="28"/>
        <v>金</v>
      </c>
      <c r="AB84" s="51" t="str">
        <f t="shared" si="28"/>
        <v>土</v>
      </c>
      <c r="AC84" s="51" t="str">
        <f t="shared" si="28"/>
        <v>日</v>
      </c>
      <c r="AD84" s="51" t="str">
        <f t="shared" si="28"/>
        <v>月</v>
      </c>
      <c r="AE84" s="51" t="str">
        <f t="shared" si="28"/>
        <v>火</v>
      </c>
      <c r="AF84" s="51" t="str">
        <f t="shared" si="28"/>
        <v>水</v>
      </c>
      <c r="AG84" s="51" t="str">
        <f t="shared" si="28"/>
        <v>木</v>
      </c>
      <c r="AH84" s="23" t="s">
        <v>20</v>
      </c>
      <c r="AI84" s="24">
        <f>+COUNTIF(C85:AG85,"夏休")+COUNTIF(C85:AG85,"冬休")+COUNTIF(C85:AG85,"中止")+COUNTIF(C85:AG85,"工場")+COUNTIF(C85:AG85,"他")</f>
        <v>0</v>
      </c>
    </row>
    <row r="85" spans="2:36" s="26" customFormat="1" ht="13.5" customHeight="1" x14ac:dyDescent="0.15">
      <c r="B85" s="83" t="s">
        <v>19</v>
      </c>
      <c r="C85" s="85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105"/>
      <c r="AH85" s="27" t="s">
        <v>2</v>
      </c>
      <c r="AI85" s="28">
        <f>COUNT(C83:AG83)-AI84</f>
        <v>31</v>
      </c>
    </row>
    <row r="86" spans="2:36" s="26" customFormat="1" ht="13.5" customHeight="1" x14ac:dyDescent="0.15">
      <c r="B86" s="84"/>
      <c r="C86" s="85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105"/>
      <c r="AH86" s="27" t="s">
        <v>6</v>
      </c>
      <c r="AI86" s="29">
        <f>+COUNTIF(C87:AG88,"休")</f>
        <v>8</v>
      </c>
      <c r="AJ86" s="30" t="str">
        <f>IF(AI87&gt;0.285,"",IF(AI86&lt;AI83,"←計画日数が足りません",""))</f>
        <v/>
      </c>
    </row>
    <row r="87" spans="2:36" s="26" customFormat="1" ht="13.5" customHeight="1" x14ac:dyDescent="0.15">
      <c r="B87" s="106" t="s">
        <v>0</v>
      </c>
      <c r="C87" s="107"/>
      <c r="D87" s="104"/>
      <c r="E87" s="104"/>
      <c r="F87" s="104"/>
      <c r="G87" s="104" t="s">
        <v>23</v>
      </c>
      <c r="H87" s="104" t="s">
        <v>23</v>
      </c>
      <c r="I87" s="108"/>
      <c r="J87" s="104"/>
      <c r="K87" s="104"/>
      <c r="L87" s="104"/>
      <c r="M87" s="104"/>
      <c r="N87" s="104" t="s">
        <v>23</v>
      </c>
      <c r="O87" s="104" t="s">
        <v>23</v>
      </c>
      <c r="P87" s="108"/>
      <c r="Q87" s="104"/>
      <c r="R87" s="104"/>
      <c r="S87" s="104"/>
      <c r="T87" s="104"/>
      <c r="U87" s="104" t="s">
        <v>23</v>
      </c>
      <c r="V87" s="104" t="s">
        <v>23</v>
      </c>
      <c r="W87" s="108"/>
      <c r="X87" s="104"/>
      <c r="Y87" s="104"/>
      <c r="Z87" s="104"/>
      <c r="AA87" s="104"/>
      <c r="AB87" s="104" t="s">
        <v>23</v>
      </c>
      <c r="AC87" s="104" t="s">
        <v>23</v>
      </c>
      <c r="AD87" s="108"/>
      <c r="AE87" s="104"/>
      <c r="AF87" s="104"/>
      <c r="AG87" s="110"/>
      <c r="AH87" s="27" t="s">
        <v>8</v>
      </c>
      <c r="AI87" s="31">
        <f>+AI86/AI85</f>
        <v>0.25806451612903225</v>
      </c>
    </row>
    <row r="88" spans="2:36" s="26" customFormat="1" x14ac:dyDescent="0.15">
      <c r="B88" s="106"/>
      <c r="C88" s="107"/>
      <c r="D88" s="104"/>
      <c r="E88" s="104"/>
      <c r="F88" s="104"/>
      <c r="G88" s="104"/>
      <c r="H88" s="104"/>
      <c r="I88" s="108"/>
      <c r="J88" s="104"/>
      <c r="K88" s="104"/>
      <c r="L88" s="104"/>
      <c r="M88" s="104"/>
      <c r="N88" s="104"/>
      <c r="O88" s="104"/>
      <c r="P88" s="108"/>
      <c r="Q88" s="104"/>
      <c r="R88" s="104"/>
      <c r="S88" s="104"/>
      <c r="T88" s="104"/>
      <c r="U88" s="104"/>
      <c r="V88" s="104"/>
      <c r="W88" s="108"/>
      <c r="X88" s="104"/>
      <c r="Y88" s="104"/>
      <c r="Z88" s="104"/>
      <c r="AA88" s="104"/>
      <c r="AB88" s="104"/>
      <c r="AC88" s="104"/>
      <c r="AD88" s="108"/>
      <c r="AE88" s="104"/>
      <c r="AF88" s="104"/>
      <c r="AG88" s="110"/>
      <c r="AH88" s="27" t="s">
        <v>9</v>
      </c>
      <c r="AI88" s="29">
        <f>+COUNTA(C89:AG90)</f>
        <v>8</v>
      </c>
    </row>
    <row r="89" spans="2:36" s="26" customFormat="1" x14ac:dyDescent="0.15">
      <c r="B89" s="111" t="s">
        <v>7</v>
      </c>
      <c r="C89" s="113"/>
      <c r="D89" s="108"/>
      <c r="E89" s="108"/>
      <c r="F89" s="108"/>
      <c r="G89" s="108" t="s">
        <v>23</v>
      </c>
      <c r="H89" s="108" t="s">
        <v>23</v>
      </c>
      <c r="I89" s="119"/>
      <c r="J89" s="108"/>
      <c r="K89" s="108" t="s">
        <v>25</v>
      </c>
      <c r="L89" s="108"/>
      <c r="M89" s="108"/>
      <c r="N89" s="108"/>
      <c r="O89" s="108" t="s">
        <v>23</v>
      </c>
      <c r="P89" s="119"/>
      <c r="Q89" s="108"/>
      <c r="R89" s="108"/>
      <c r="S89" s="108"/>
      <c r="T89" s="108"/>
      <c r="U89" s="108" t="s">
        <v>23</v>
      </c>
      <c r="V89" s="108" t="s">
        <v>23</v>
      </c>
      <c r="W89" s="119"/>
      <c r="X89" s="108"/>
      <c r="Y89" s="108"/>
      <c r="Z89" s="108"/>
      <c r="AA89" s="108"/>
      <c r="AB89" s="108" t="s">
        <v>23</v>
      </c>
      <c r="AC89" s="108" t="s">
        <v>23</v>
      </c>
      <c r="AD89" s="119"/>
      <c r="AE89" s="108"/>
      <c r="AF89" s="108"/>
      <c r="AG89" s="115"/>
      <c r="AH89" s="32" t="s">
        <v>4</v>
      </c>
      <c r="AI89" s="33">
        <f>+AI88/AI85</f>
        <v>0.25806451612903225</v>
      </c>
    </row>
    <row r="90" spans="2:36" s="26" customFormat="1" x14ac:dyDescent="0.15">
      <c r="B90" s="112"/>
      <c r="C90" s="114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16"/>
      <c r="AH90" s="34" t="s">
        <v>13</v>
      </c>
      <c r="AI90" s="35" t="str">
        <f>IF(7&gt;AI85,"対象外",IF(AI88&gt;=AI83,"OK","NG"))</f>
        <v>OK</v>
      </c>
      <c r="AJ90" s="30" t="str">
        <f>IF(AI90="対象外","←７日間に満たない期間は達成判定の対象外",IF(AI90="NG","←月単位未達成","←月単位達成"))</f>
        <v>←月単位達成</v>
      </c>
    </row>
    <row r="91" spans="2:36" hidden="1" x14ac:dyDescent="0.15">
      <c r="B91" s="15"/>
      <c r="C91" s="46">
        <f t="shared" ref="C91:AG91" si="29">IF(AND(DAY(C83)&gt;=22,DAY(C83)&lt;=28,C84="土"),1,0)</f>
        <v>0</v>
      </c>
      <c r="D91" s="46">
        <f t="shared" si="29"/>
        <v>0</v>
      </c>
      <c r="E91" s="46">
        <f t="shared" si="29"/>
        <v>0</v>
      </c>
      <c r="F91" s="46">
        <f t="shared" si="29"/>
        <v>0</v>
      </c>
      <c r="G91" s="46">
        <f t="shared" si="29"/>
        <v>0</v>
      </c>
      <c r="H91" s="46">
        <f t="shared" si="29"/>
        <v>0</v>
      </c>
      <c r="I91" s="46">
        <f t="shared" si="29"/>
        <v>0</v>
      </c>
      <c r="J91" s="46">
        <f t="shared" si="29"/>
        <v>0</v>
      </c>
      <c r="K91" s="46">
        <f t="shared" si="29"/>
        <v>0</v>
      </c>
      <c r="L91" s="46">
        <f t="shared" si="29"/>
        <v>0</v>
      </c>
      <c r="M91" s="46">
        <f t="shared" si="29"/>
        <v>0</v>
      </c>
      <c r="N91" s="46">
        <f t="shared" si="29"/>
        <v>0</v>
      </c>
      <c r="O91" s="46">
        <f t="shared" si="29"/>
        <v>0</v>
      </c>
      <c r="P91" s="46">
        <f t="shared" si="29"/>
        <v>0</v>
      </c>
      <c r="Q91" s="46">
        <f t="shared" si="29"/>
        <v>0</v>
      </c>
      <c r="R91" s="46">
        <f t="shared" si="29"/>
        <v>0</v>
      </c>
      <c r="S91" s="46">
        <f t="shared" si="29"/>
        <v>0</v>
      </c>
      <c r="T91" s="46">
        <f t="shared" si="29"/>
        <v>0</v>
      </c>
      <c r="U91" s="46">
        <f t="shared" si="29"/>
        <v>0</v>
      </c>
      <c r="V91" s="46">
        <f t="shared" si="29"/>
        <v>0</v>
      </c>
      <c r="W91" s="46">
        <f t="shared" si="29"/>
        <v>0</v>
      </c>
      <c r="X91" s="46">
        <f t="shared" si="29"/>
        <v>0</v>
      </c>
      <c r="Y91" s="46">
        <f t="shared" si="29"/>
        <v>0</v>
      </c>
      <c r="Z91" s="46">
        <f t="shared" si="29"/>
        <v>0</v>
      </c>
      <c r="AA91" s="46">
        <f t="shared" si="29"/>
        <v>0</v>
      </c>
      <c r="AB91" s="46">
        <f t="shared" si="29"/>
        <v>1</v>
      </c>
      <c r="AC91" s="46">
        <f t="shared" si="29"/>
        <v>0</v>
      </c>
      <c r="AD91" s="46">
        <f t="shared" si="29"/>
        <v>0</v>
      </c>
      <c r="AE91" s="46">
        <f t="shared" si="29"/>
        <v>0</v>
      </c>
      <c r="AF91" s="46">
        <f t="shared" si="29"/>
        <v>0</v>
      </c>
      <c r="AG91" s="46">
        <f t="shared" si="29"/>
        <v>0</v>
      </c>
      <c r="AH91" s="47" t="s">
        <v>21</v>
      </c>
      <c r="AI91" s="48">
        <f>_xlfn.AGGREGATE(9,6,C91:AG91)</f>
        <v>1</v>
      </c>
      <c r="AJ91" s="30"/>
    </row>
    <row r="92" spans="2:36" hidden="1" x14ac:dyDescent="0.15">
      <c r="B92" s="15"/>
      <c r="C92" s="49">
        <f t="shared" ref="C92:AG92" si="30">IF(AND(DAY(C83)&gt;=22,DAY(C83)&lt;=28,C84="土",OR(C89="休",C89="雨")),1,0)</f>
        <v>0</v>
      </c>
      <c r="D92" s="49">
        <f t="shared" si="30"/>
        <v>0</v>
      </c>
      <c r="E92" s="49">
        <f t="shared" si="30"/>
        <v>0</v>
      </c>
      <c r="F92" s="49">
        <f t="shared" si="30"/>
        <v>0</v>
      </c>
      <c r="G92" s="49">
        <f t="shared" si="30"/>
        <v>0</v>
      </c>
      <c r="H92" s="49">
        <f t="shared" si="30"/>
        <v>0</v>
      </c>
      <c r="I92" s="49">
        <f t="shared" si="30"/>
        <v>0</v>
      </c>
      <c r="J92" s="49">
        <f t="shared" si="30"/>
        <v>0</v>
      </c>
      <c r="K92" s="49">
        <f t="shared" si="30"/>
        <v>0</v>
      </c>
      <c r="L92" s="49">
        <f t="shared" si="30"/>
        <v>0</v>
      </c>
      <c r="M92" s="49">
        <f t="shared" si="30"/>
        <v>0</v>
      </c>
      <c r="N92" s="49">
        <f t="shared" si="30"/>
        <v>0</v>
      </c>
      <c r="O92" s="49">
        <f t="shared" si="30"/>
        <v>0</v>
      </c>
      <c r="P92" s="49">
        <f t="shared" si="30"/>
        <v>0</v>
      </c>
      <c r="Q92" s="49">
        <f t="shared" si="30"/>
        <v>0</v>
      </c>
      <c r="R92" s="49">
        <f t="shared" si="30"/>
        <v>0</v>
      </c>
      <c r="S92" s="49">
        <f t="shared" si="30"/>
        <v>0</v>
      </c>
      <c r="T92" s="49">
        <f t="shared" si="30"/>
        <v>0</v>
      </c>
      <c r="U92" s="49">
        <f t="shared" si="30"/>
        <v>0</v>
      </c>
      <c r="V92" s="49">
        <f t="shared" si="30"/>
        <v>0</v>
      </c>
      <c r="W92" s="49">
        <f t="shared" si="30"/>
        <v>0</v>
      </c>
      <c r="X92" s="49">
        <f t="shared" si="30"/>
        <v>0</v>
      </c>
      <c r="Y92" s="49">
        <f t="shared" si="30"/>
        <v>0</v>
      </c>
      <c r="Z92" s="49">
        <f t="shared" si="30"/>
        <v>0</v>
      </c>
      <c r="AA92" s="49">
        <f t="shared" si="30"/>
        <v>0</v>
      </c>
      <c r="AB92" s="49">
        <f t="shared" si="30"/>
        <v>1</v>
      </c>
      <c r="AC92" s="49">
        <f t="shared" si="30"/>
        <v>0</v>
      </c>
      <c r="AD92" s="49">
        <f t="shared" si="30"/>
        <v>0</v>
      </c>
      <c r="AE92" s="49">
        <f t="shared" si="30"/>
        <v>0</v>
      </c>
      <c r="AF92" s="49">
        <f t="shared" si="30"/>
        <v>0</v>
      </c>
      <c r="AG92" s="49">
        <f t="shared" si="30"/>
        <v>0</v>
      </c>
      <c r="AH92" s="50" t="s">
        <v>22</v>
      </c>
      <c r="AI92" s="48">
        <f>_xlfn.AGGREGATE(9,6,C92:AG92)</f>
        <v>1</v>
      </c>
      <c r="AJ92" s="30"/>
    </row>
    <row r="93" spans="2:36" s="26" customFormat="1" x14ac:dyDescent="0.15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I93" s="41"/>
    </row>
    <row r="94" spans="2:36" hidden="1" x14ac:dyDescent="0.15">
      <c r="C94" s="2">
        <f>YEAR(C97)</f>
        <v>2024</v>
      </c>
      <c r="D94" s="2">
        <f>MONTH(C97)</f>
        <v>11</v>
      </c>
    </row>
    <row r="95" spans="2:36" x14ac:dyDescent="0.15">
      <c r="B95" s="6" t="s">
        <v>14</v>
      </c>
      <c r="C95" s="117">
        <f>C97</f>
        <v>45597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2"/>
    </row>
    <row r="96" spans="2:36" hidden="1" x14ac:dyDescent="0.15">
      <c r="B96" s="36"/>
      <c r="C96" s="22">
        <f>DATE($C94,$D94,1)</f>
        <v>45597</v>
      </c>
      <c r="D96" s="22">
        <f t="shared" ref="D96:AG96" si="31">C96+1</f>
        <v>45598</v>
      </c>
      <c r="E96" s="22">
        <f t="shared" si="31"/>
        <v>45599</v>
      </c>
      <c r="F96" s="22">
        <f t="shared" si="31"/>
        <v>45600</v>
      </c>
      <c r="G96" s="22">
        <f t="shared" si="31"/>
        <v>45601</v>
      </c>
      <c r="H96" s="22">
        <f t="shared" si="31"/>
        <v>45602</v>
      </c>
      <c r="I96" s="22">
        <f t="shared" si="31"/>
        <v>45603</v>
      </c>
      <c r="J96" s="22">
        <f t="shared" si="31"/>
        <v>45604</v>
      </c>
      <c r="K96" s="22">
        <f t="shared" si="31"/>
        <v>45605</v>
      </c>
      <c r="L96" s="22">
        <f t="shared" si="31"/>
        <v>45606</v>
      </c>
      <c r="M96" s="22">
        <f t="shared" si="31"/>
        <v>45607</v>
      </c>
      <c r="N96" s="22">
        <f t="shared" si="31"/>
        <v>45608</v>
      </c>
      <c r="O96" s="22">
        <f t="shared" si="31"/>
        <v>45609</v>
      </c>
      <c r="P96" s="22">
        <f t="shared" si="31"/>
        <v>45610</v>
      </c>
      <c r="Q96" s="22">
        <f t="shared" si="31"/>
        <v>45611</v>
      </c>
      <c r="R96" s="22">
        <f t="shared" si="31"/>
        <v>45612</v>
      </c>
      <c r="S96" s="22">
        <f t="shared" si="31"/>
        <v>45613</v>
      </c>
      <c r="T96" s="22">
        <f t="shared" si="31"/>
        <v>45614</v>
      </c>
      <c r="U96" s="22">
        <f t="shared" si="31"/>
        <v>45615</v>
      </c>
      <c r="V96" s="22">
        <f t="shared" si="31"/>
        <v>45616</v>
      </c>
      <c r="W96" s="22">
        <f t="shared" si="31"/>
        <v>45617</v>
      </c>
      <c r="X96" s="22">
        <f t="shared" si="31"/>
        <v>45618</v>
      </c>
      <c r="Y96" s="22">
        <f t="shared" si="31"/>
        <v>45619</v>
      </c>
      <c r="Z96" s="22">
        <f t="shared" si="31"/>
        <v>45620</v>
      </c>
      <c r="AA96" s="22">
        <f t="shared" si="31"/>
        <v>45621</v>
      </c>
      <c r="AB96" s="22">
        <f t="shared" si="31"/>
        <v>45622</v>
      </c>
      <c r="AC96" s="22">
        <f t="shared" si="31"/>
        <v>45623</v>
      </c>
      <c r="AD96" s="22">
        <f t="shared" si="31"/>
        <v>45624</v>
      </c>
      <c r="AE96" s="22">
        <f t="shared" si="31"/>
        <v>45625</v>
      </c>
      <c r="AF96" s="22">
        <f t="shared" si="31"/>
        <v>45626</v>
      </c>
      <c r="AG96" s="22">
        <f t="shared" si="31"/>
        <v>45627</v>
      </c>
      <c r="AH96" s="37"/>
      <c r="AI96" s="38"/>
    </row>
    <row r="97" spans="2:36" x14ac:dyDescent="0.15">
      <c r="B97" s="20" t="s">
        <v>15</v>
      </c>
      <c r="C97" s="39">
        <f>IF(EDATE(C82,1)&gt;$G$5,"",EDATE(C82,1))</f>
        <v>45597</v>
      </c>
      <c r="D97" s="22">
        <f t="shared" ref="D97:AG97" si="32">IF(D96&gt;$G$5,"",IF(C97=EOMONTH(DATE($C94,$D94,1),0),"",IF(C97="","",C97+1)))</f>
        <v>45598</v>
      </c>
      <c r="E97" s="22">
        <f t="shared" si="32"/>
        <v>45599</v>
      </c>
      <c r="F97" s="22">
        <f t="shared" si="32"/>
        <v>45600</v>
      </c>
      <c r="G97" s="22">
        <f t="shared" si="32"/>
        <v>45601</v>
      </c>
      <c r="H97" s="22">
        <f t="shared" si="32"/>
        <v>45602</v>
      </c>
      <c r="I97" s="22">
        <f t="shared" si="32"/>
        <v>45603</v>
      </c>
      <c r="J97" s="22">
        <f t="shared" si="32"/>
        <v>45604</v>
      </c>
      <c r="K97" s="22">
        <f t="shared" si="32"/>
        <v>45605</v>
      </c>
      <c r="L97" s="22">
        <f t="shared" si="32"/>
        <v>45606</v>
      </c>
      <c r="M97" s="22">
        <f t="shared" si="32"/>
        <v>45607</v>
      </c>
      <c r="N97" s="22">
        <f t="shared" si="32"/>
        <v>45608</v>
      </c>
      <c r="O97" s="22">
        <f t="shared" si="32"/>
        <v>45609</v>
      </c>
      <c r="P97" s="22">
        <f t="shared" si="32"/>
        <v>45610</v>
      </c>
      <c r="Q97" s="22">
        <f t="shared" si="32"/>
        <v>45611</v>
      </c>
      <c r="R97" s="22">
        <f t="shared" si="32"/>
        <v>45612</v>
      </c>
      <c r="S97" s="22">
        <f t="shared" si="32"/>
        <v>45613</v>
      </c>
      <c r="T97" s="22">
        <f t="shared" si="32"/>
        <v>45614</v>
      </c>
      <c r="U97" s="22">
        <f t="shared" si="32"/>
        <v>45615</v>
      </c>
      <c r="V97" s="22">
        <f t="shared" si="32"/>
        <v>45616</v>
      </c>
      <c r="W97" s="22">
        <f t="shared" si="32"/>
        <v>45617</v>
      </c>
      <c r="X97" s="22">
        <f t="shared" si="32"/>
        <v>45618</v>
      </c>
      <c r="Y97" s="22">
        <f t="shared" si="32"/>
        <v>45619</v>
      </c>
      <c r="Z97" s="22">
        <f t="shared" si="32"/>
        <v>45620</v>
      </c>
      <c r="AA97" s="22">
        <f t="shared" si="32"/>
        <v>45621</v>
      </c>
      <c r="AB97" s="22">
        <f t="shared" si="32"/>
        <v>45622</v>
      </c>
      <c r="AC97" s="22">
        <f t="shared" si="32"/>
        <v>45623</v>
      </c>
      <c r="AD97" s="22">
        <f t="shared" si="32"/>
        <v>45624</v>
      </c>
      <c r="AE97" s="22">
        <f t="shared" si="32"/>
        <v>45625</v>
      </c>
      <c r="AF97" s="22">
        <f t="shared" si="32"/>
        <v>45626</v>
      </c>
      <c r="AG97" s="22" t="str">
        <f t="shared" si="32"/>
        <v/>
      </c>
      <c r="AH97" s="23" t="s">
        <v>16</v>
      </c>
      <c r="AI97" s="24">
        <f>+COUNTIFS(C98:AG98,"土",C99:AG99,"")+COUNTIFS(C98:AG98,"日",C99:AG99,"")</f>
        <v>9</v>
      </c>
    </row>
    <row r="98" spans="2:36" s="26" customFormat="1" x14ac:dyDescent="0.15">
      <c r="B98" s="40" t="s">
        <v>5</v>
      </c>
      <c r="C98" s="51" t="str">
        <f>IFERROR(TEXT(WEEKDAY(+C97),"aaa"),"")</f>
        <v>金</v>
      </c>
      <c r="D98" s="51" t="str">
        <f t="shared" ref="D98:AG98" si="33">IFERROR(TEXT(WEEKDAY(+D97),"aaa"),"")</f>
        <v>土</v>
      </c>
      <c r="E98" s="51" t="str">
        <f t="shared" si="33"/>
        <v>日</v>
      </c>
      <c r="F98" s="51" t="str">
        <f t="shared" si="33"/>
        <v>月</v>
      </c>
      <c r="G98" s="51" t="str">
        <f t="shared" si="33"/>
        <v>火</v>
      </c>
      <c r="H98" s="51" t="str">
        <f t="shared" si="33"/>
        <v>水</v>
      </c>
      <c r="I98" s="51" t="str">
        <f t="shared" si="33"/>
        <v>木</v>
      </c>
      <c r="J98" s="51" t="str">
        <f t="shared" si="33"/>
        <v>金</v>
      </c>
      <c r="K98" s="51" t="str">
        <f t="shared" si="33"/>
        <v>土</v>
      </c>
      <c r="L98" s="51" t="str">
        <f t="shared" si="33"/>
        <v>日</v>
      </c>
      <c r="M98" s="51" t="str">
        <f t="shared" si="33"/>
        <v>月</v>
      </c>
      <c r="N98" s="51" t="str">
        <f t="shared" si="33"/>
        <v>火</v>
      </c>
      <c r="O98" s="51" t="str">
        <f t="shared" si="33"/>
        <v>水</v>
      </c>
      <c r="P98" s="51" t="str">
        <f t="shared" si="33"/>
        <v>木</v>
      </c>
      <c r="Q98" s="51" t="str">
        <f t="shared" si="33"/>
        <v>金</v>
      </c>
      <c r="R98" s="51" t="str">
        <f t="shared" si="33"/>
        <v>土</v>
      </c>
      <c r="S98" s="51" t="str">
        <f t="shared" si="33"/>
        <v>日</v>
      </c>
      <c r="T98" s="51" t="str">
        <f t="shared" si="33"/>
        <v>月</v>
      </c>
      <c r="U98" s="51" t="str">
        <f t="shared" si="33"/>
        <v>火</v>
      </c>
      <c r="V98" s="51" t="str">
        <f t="shared" si="33"/>
        <v>水</v>
      </c>
      <c r="W98" s="51" t="str">
        <f t="shared" si="33"/>
        <v>木</v>
      </c>
      <c r="X98" s="51" t="str">
        <f t="shared" si="33"/>
        <v>金</v>
      </c>
      <c r="Y98" s="51" t="str">
        <f t="shared" si="33"/>
        <v>土</v>
      </c>
      <c r="Z98" s="51" t="str">
        <f t="shared" si="33"/>
        <v>日</v>
      </c>
      <c r="AA98" s="51" t="str">
        <f t="shared" si="33"/>
        <v>月</v>
      </c>
      <c r="AB98" s="51" t="str">
        <f t="shared" si="33"/>
        <v>火</v>
      </c>
      <c r="AC98" s="51" t="str">
        <f t="shared" si="33"/>
        <v>水</v>
      </c>
      <c r="AD98" s="51" t="str">
        <f t="shared" si="33"/>
        <v>木</v>
      </c>
      <c r="AE98" s="51" t="str">
        <f t="shared" si="33"/>
        <v>金</v>
      </c>
      <c r="AF98" s="51" t="str">
        <f t="shared" si="33"/>
        <v>土</v>
      </c>
      <c r="AG98" s="51" t="str">
        <f t="shared" si="33"/>
        <v/>
      </c>
      <c r="AH98" s="23" t="s">
        <v>20</v>
      </c>
      <c r="AI98" s="24">
        <f>+COUNTIF(C99:AG99,"夏休")+COUNTIF(C99:AG99,"冬休")+COUNTIF(C99:AG99,"中止")+COUNTIF(C99:AG99,"工場")+COUNTIF(C99:AG99,"他")</f>
        <v>0</v>
      </c>
    </row>
    <row r="99" spans="2:36" s="26" customFormat="1" ht="13.5" customHeight="1" x14ac:dyDescent="0.15">
      <c r="B99" s="83" t="s">
        <v>19</v>
      </c>
      <c r="C99" s="85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105"/>
      <c r="AH99" s="27" t="s">
        <v>2</v>
      </c>
      <c r="AI99" s="28">
        <f>COUNT(C97:AG97)-AI98</f>
        <v>30</v>
      </c>
    </row>
    <row r="100" spans="2:36" s="26" customFormat="1" ht="13.5" customHeight="1" x14ac:dyDescent="0.15">
      <c r="B100" s="84"/>
      <c r="C100" s="85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105"/>
      <c r="AH100" s="27" t="s">
        <v>6</v>
      </c>
      <c r="AI100" s="29">
        <f>+COUNTIF(C101:AG102,"休")</f>
        <v>9</v>
      </c>
      <c r="AJ100" s="30" t="str">
        <f>IF(AI101&gt;0.285,"",IF(AI100&lt;AI97,"←計画日数が足りません",""))</f>
        <v/>
      </c>
    </row>
    <row r="101" spans="2:36" s="26" customFormat="1" ht="13.5" customHeight="1" x14ac:dyDescent="0.15">
      <c r="B101" s="106" t="s">
        <v>0</v>
      </c>
      <c r="C101" s="107"/>
      <c r="D101" s="104" t="s">
        <v>23</v>
      </c>
      <c r="E101" s="104" t="s">
        <v>23</v>
      </c>
      <c r="F101" s="104"/>
      <c r="G101" s="108"/>
      <c r="H101" s="104"/>
      <c r="I101" s="104"/>
      <c r="J101" s="104"/>
      <c r="K101" s="104" t="s">
        <v>23</v>
      </c>
      <c r="L101" s="104" t="s">
        <v>23</v>
      </c>
      <c r="M101" s="104"/>
      <c r="N101" s="108"/>
      <c r="O101" s="104"/>
      <c r="P101" s="104"/>
      <c r="Q101" s="104"/>
      <c r="R101" s="104" t="s">
        <v>23</v>
      </c>
      <c r="S101" s="104" t="s">
        <v>23</v>
      </c>
      <c r="T101" s="104"/>
      <c r="U101" s="108"/>
      <c r="V101" s="104"/>
      <c r="W101" s="104"/>
      <c r="X101" s="104"/>
      <c r="Y101" s="104" t="s">
        <v>23</v>
      </c>
      <c r="Z101" s="104" t="s">
        <v>23</v>
      </c>
      <c r="AA101" s="104"/>
      <c r="AB101" s="108"/>
      <c r="AC101" s="104"/>
      <c r="AD101" s="104"/>
      <c r="AE101" s="104"/>
      <c r="AF101" s="104" t="s">
        <v>23</v>
      </c>
      <c r="AG101" s="110"/>
      <c r="AH101" s="27" t="s">
        <v>8</v>
      </c>
      <c r="AI101" s="31">
        <f>+AI100/AI99</f>
        <v>0.3</v>
      </c>
    </row>
    <row r="102" spans="2:36" s="26" customFormat="1" x14ac:dyDescent="0.15">
      <c r="B102" s="106"/>
      <c r="C102" s="107"/>
      <c r="D102" s="104"/>
      <c r="E102" s="104"/>
      <c r="F102" s="104"/>
      <c r="G102" s="108"/>
      <c r="H102" s="104"/>
      <c r="I102" s="104"/>
      <c r="J102" s="104"/>
      <c r="K102" s="104"/>
      <c r="L102" s="104"/>
      <c r="M102" s="104"/>
      <c r="N102" s="108"/>
      <c r="O102" s="104"/>
      <c r="P102" s="104"/>
      <c r="Q102" s="104"/>
      <c r="R102" s="104"/>
      <c r="S102" s="104"/>
      <c r="T102" s="104"/>
      <c r="U102" s="108"/>
      <c r="V102" s="104"/>
      <c r="W102" s="104"/>
      <c r="X102" s="104"/>
      <c r="Y102" s="104"/>
      <c r="Z102" s="104"/>
      <c r="AA102" s="104"/>
      <c r="AB102" s="108"/>
      <c r="AC102" s="104"/>
      <c r="AD102" s="104"/>
      <c r="AE102" s="104"/>
      <c r="AF102" s="104"/>
      <c r="AG102" s="110"/>
      <c r="AH102" s="27" t="s">
        <v>9</v>
      </c>
      <c r="AI102" s="29">
        <f>+COUNTA(C103:AG104)</f>
        <v>9</v>
      </c>
    </row>
    <row r="103" spans="2:36" s="26" customFormat="1" x14ac:dyDescent="0.15">
      <c r="B103" s="111" t="s">
        <v>7</v>
      </c>
      <c r="C103" s="113"/>
      <c r="D103" s="108" t="s">
        <v>23</v>
      </c>
      <c r="E103" s="108" t="s">
        <v>23</v>
      </c>
      <c r="F103" s="108"/>
      <c r="G103" s="119"/>
      <c r="H103" s="108"/>
      <c r="I103" s="108"/>
      <c r="J103" s="108"/>
      <c r="K103" s="108" t="s">
        <v>23</v>
      </c>
      <c r="L103" s="108" t="s">
        <v>23</v>
      </c>
      <c r="M103" s="108"/>
      <c r="N103" s="119"/>
      <c r="O103" s="108"/>
      <c r="P103" s="108"/>
      <c r="Q103" s="108"/>
      <c r="R103" s="108" t="s">
        <v>23</v>
      </c>
      <c r="S103" s="108" t="s">
        <v>23</v>
      </c>
      <c r="T103" s="108"/>
      <c r="U103" s="119"/>
      <c r="V103" s="108"/>
      <c r="W103" s="108"/>
      <c r="X103" s="108"/>
      <c r="Y103" s="108" t="s">
        <v>23</v>
      </c>
      <c r="Z103" s="108" t="s">
        <v>23</v>
      </c>
      <c r="AA103" s="108"/>
      <c r="AB103" s="119"/>
      <c r="AC103" s="108"/>
      <c r="AD103" s="108"/>
      <c r="AE103" s="108"/>
      <c r="AF103" s="108" t="s">
        <v>23</v>
      </c>
      <c r="AG103" s="115"/>
      <c r="AH103" s="32" t="s">
        <v>4</v>
      </c>
      <c r="AI103" s="33">
        <f>+AI102/AI99</f>
        <v>0.3</v>
      </c>
    </row>
    <row r="104" spans="2:36" s="26" customFormat="1" x14ac:dyDescent="0.15">
      <c r="B104" s="112"/>
      <c r="C104" s="114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16"/>
      <c r="AH104" s="34" t="s">
        <v>13</v>
      </c>
      <c r="AI104" s="35" t="str">
        <f>IF(7&gt;AI99,"対象外",IF(AI102&gt;=AI97,"OK","NG"))</f>
        <v>OK</v>
      </c>
      <c r="AJ104" s="30" t="str">
        <f>IF(AI104="対象外","←７日間に満たない期間は達成判定の対象外",IF(AI104="NG","←月単位未達成","←月単位達成"))</f>
        <v>←月単位達成</v>
      </c>
    </row>
    <row r="105" spans="2:36" hidden="1" x14ac:dyDescent="0.15">
      <c r="B105" s="15"/>
      <c r="C105" s="46">
        <f t="shared" ref="C105:AG105" si="34">IF(AND(DAY(C97)&gt;=22,DAY(C97)&lt;=28,C98="土"),1,0)</f>
        <v>0</v>
      </c>
      <c r="D105" s="46">
        <f t="shared" si="34"/>
        <v>0</v>
      </c>
      <c r="E105" s="46">
        <f t="shared" si="34"/>
        <v>0</v>
      </c>
      <c r="F105" s="46">
        <f t="shared" si="34"/>
        <v>0</v>
      </c>
      <c r="G105" s="46">
        <f t="shared" si="34"/>
        <v>0</v>
      </c>
      <c r="H105" s="46">
        <f t="shared" si="34"/>
        <v>0</v>
      </c>
      <c r="I105" s="46">
        <f t="shared" si="34"/>
        <v>0</v>
      </c>
      <c r="J105" s="46">
        <f t="shared" si="34"/>
        <v>0</v>
      </c>
      <c r="K105" s="46">
        <f t="shared" si="34"/>
        <v>0</v>
      </c>
      <c r="L105" s="46">
        <f t="shared" si="34"/>
        <v>0</v>
      </c>
      <c r="M105" s="46">
        <f t="shared" si="34"/>
        <v>0</v>
      </c>
      <c r="N105" s="46">
        <f t="shared" si="34"/>
        <v>0</v>
      </c>
      <c r="O105" s="46">
        <f t="shared" si="34"/>
        <v>0</v>
      </c>
      <c r="P105" s="46">
        <f t="shared" si="34"/>
        <v>0</v>
      </c>
      <c r="Q105" s="46">
        <f t="shared" si="34"/>
        <v>0</v>
      </c>
      <c r="R105" s="46">
        <f t="shared" si="34"/>
        <v>0</v>
      </c>
      <c r="S105" s="46">
        <f t="shared" si="34"/>
        <v>0</v>
      </c>
      <c r="T105" s="46">
        <f t="shared" si="34"/>
        <v>0</v>
      </c>
      <c r="U105" s="46">
        <f t="shared" si="34"/>
        <v>0</v>
      </c>
      <c r="V105" s="46">
        <f t="shared" si="34"/>
        <v>0</v>
      </c>
      <c r="W105" s="46">
        <f t="shared" si="34"/>
        <v>0</v>
      </c>
      <c r="X105" s="46">
        <f t="shared" si="34"/>
        <v>0</v>
      </c>
      <c r="Y105" s="46">
        <f t="shared" si="34"/>
        <v>1</v>
      </c>
      <c r="Z105" s="46">
        <f t="shared" si="34"/>
        <v>0</v>
      </c>
      <c r="AA105" s="46">
        <f t="shared" si="34"/>
        <v>0</v>
      </c>
      <c r="AB105" s="46">
        <f t="shared" si="34"/>
        <v>0</v>
      </c>
      <c r="AC105" s="46">
        <f t="shared" si="34"/>
        <v>0</v>
      </c>
      <c r="AD105" s="46">
        <f t="shared" si="34"/>
        <v>0</v>
      </c>
      <c r="AE105" s="46">
        <f t="shared" si="34"/>
        <v>0</v>
      </c>
      <c r="AF105" s="46">
        <f t="shared" si="34"/>
        <v>0</v>
      </c>
      <c r="AG105" s="46" t="e">
        <f t="shared" si="34"/>
        <v>#VALUE!</v>
      </c>
      <c r="AH105" s="47" t="s">
        <v>21</v>
      </c>
      <c r="AI105" s="48">
        <f>_xlfn.AGGREGATE(9,6,C105:AG105)</f>
        <v>1</v>
      </c>
      <c r="AJ105" s="30"/>
    </row>
    <row r="106" spans="2:36" hidden="1" x14ac:dyDescent="0.15">
      <c r="B106" s="15"/>
      <c r="C106" s="49">
        <f t="shared" ref="C106:AG106" si="35">IF(AND(DAY(C97)&gt;=22,DAY(C97)&lt;=28,C98="土",OR(C103="休",C103="雨")),1,0)</f>
        <v>0</v>
      </c>
      <c r="D106" s="49">
        <f t="shared" si="35"/>
        <v>0</v>
      </c>
      <c r="E106" s="49">
        <f t="shared" si="35"/>
        <v>0</v>
      </c>
      <c r="F106" s="49">
        <f t="shared" si="35"/>
        <v>0</v>
      </c>
      <c r="G106" s="49">
        <f t="shared" si="35"/>
        <v>0</v>
      </c>
      <c r="H106" s="49">
        <f t="shared" si="35"/>
        <v>0</v>
      </c>
      <c r="I106" s="49">
        <f t="shared" si="35"/>
        <v>0</v>
      </c>
      <c r="J106" s="49">
        <f t="shared" si="35"/>
        <v>0</v>
      </c>
      <c r="K106" s="49">
        <f t="shared" si="35"/>
        <v>0</v>
      </c>
      <c r="L106" s="49">
        <f t="shared" si="35"/>
        <v>0</v>
      </c>
      <c r="M106" s="49">
        <f t="shared" si="35"/>
        <v>0</v>
      </c>
      <c r="N106" s="49">
        <f t="shared" si="35"/>
        <v>0</v>
      </c>
      <c r="O106" s="49">
        <f t="shared" si="35"/>
        <v>0</v>
      </c>
      <c r="P106" s="49">
        <f t="shared" si="35"/>
        <v>0</v>
      </c>
      <c r="Q106" s="49">
        <f t="shared" si="35"/>
        <v>0</v>
      </c>
      <c r="R106" s="49">
        <f t="shared" si="35"/>
        <v>0</v>
      </c>
      <c r="S106" s="49">
        <f t="shared" si="35"/>
        <v>0</v>
      </c>
      <c r="T106" s="49">
        <f t="shared" si="35"/>
        <v>0</v>
      </c>
      <c r="U106" s="49">
        <f t="shared" si="35"/>
        <v>0</v>
      </c>
      <c r="V106" s="49">
        <f t="shared" si="35"/>
        <v>0</v>
      </c>
      <c r="W106" s="49">
        <f t="shared" si="35"/>
        <v>0</v>
      </c>
      <c r="X106" s="49">
        <f t="shared" si="35"/>
        <v>0</v>
      </c>
      <c r="Y106" s="49">
        <f t="shared" si="35"/>
        <v>1</v>
      </c>
      <c r="Z106" s="49">
        <f t="shared" si="35"/>
        <v>0</v>
      </c>
      <c r="AA106" s="49">
        <f t="shared" si="35"/>
        <v>0</v>
      </c>
      <c r="AB106" s="49">
        <f t="shared" si="35"/>
        <v>0</v>
      </c>
      <c r="AC106" s="49">
        <f t="shared" si="35"/>
        <v>0</v>
      </c>
      <c r="AD106" s="49">
        <f t="shared" si="35"/>
        <v>0</v>
      </c>
      <c r="AE106" s="49">
        <f t="shared" si="35"/>
        <v>0</v>
      </c>
      <c r="AF106" s="49">
        <f t="shared" si="35"/>
        <v>0</v>
      </c>
      <c r="AG106" s="49" t="e">
        <f t="shared" si="35"/>
        <v>#VALUE!</v>
      </c>
      <c r="AH106" s="50" t="s">
        <v>22</v>
      </c>
      <c r="AI106" s="48">
        <f>_xlfn.AGGREGATE(9,6,C106:AG106)</f>
        <v>1</v>
      </c>
      <c r="AJ106" s="30"/>
    </row>
    <row r="107" spans="2:36" s="26" customFormat="1" x14ac:dyDescent="0.15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I107" s="41"/>
    </row>
    <row r="108" spans="2:36" hidden="1" x14ac:dyDescent="0.15">
      <c r="C108" s="2">
        <f>YEAR(C111)</f>
        <v>2024</v>
      </c>
      <c r="D108" s="2">
        <f>MONTH(C111)</f>
        <v>12</v>
      </c>
    </row>
    <row r="109" spans="2:36" x14ac:dyDescent="0.15">
      <c r="B109" s="6" t="s">
        <v>14</v>
      </c>
      <c r="C109" s="117">
        <f>C111</f>
        <v>45627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2"/>
    </row>
    <row r="110" spans="2:36" hidden="1" x14ac:dyDescent="0.15">
      <c r="B110" s="36"/>
      <c r="C110" s="22">
        <f>DATE($C108,$D108,1)</f>
        <v>45627</v>
      </c>
      <c r="D110" s="22">
        <f t="shared" ref="D110:AG110" si="36">C110+1</f>
        <v>45628</v>
      </c>
      <c r="E110" s="22">
        <f t="shared" si="36"/>
        <v>45629</v>
      </c>
      <c r="F110" s="22">
        <f t="shared" si="36"/>
        <v>45630</v>
      </c>
      <c r="G110" s="22">
        <f t="shared" si="36"/>
        <v>45631</v>
      </c>
      <c r="H110" s="22">
        <f t="shared" si="36"/>
        <v>45632</v>
      </c>
      <c r="I110" s="22">
        <f t="shared" si="36"/>
        <v>45633</v>
      </c>
      <c r="J110" s="22">
        <f t="shared" si="36"/>
        <v>45634</v>
      </c>
      <c r="K110" s="22">
        <f t="shared" si="36"/>
        <v>45635</v>
      </c>
      <c r="L110" s="22">
        <f t="shared" si="36"/>
        <v>45636</v>
      </c>
      <c r="M110" s="22">
        <f t="shared" si="36"/>
        <v>45637</v>
      </c>
      <c r="N110" s="22">
        <f t="shared" si="36"/>
        <v>45638</v>
      </c>
      <c r="O110" s="22">
        <f t="shared" si="36"/>
        <v>45639</v>
      </c>
      <c r="P110" s="22">
        <f t="shared" si="36"/>
        <v>45640</v>
      </c>
      <c r="Q110" s="22">
        <f t="shared" si="36"/>
        <v>45641</v>
      </c>
      <c r="R110" s="22">
        <f t="shared" si="36"/>
        <v>45642</v>
      </c>
      <c r="S110" s="22">
        <f t="shared" si="36"/>
        <v>45643</v>
      </c>
      <c r="T110" s="22">
        <f t="shared" si="36"/>
        <v>45644</v>
      </c>
      <c r="U110" s="22">
        <f t="shared" si="36"/>
        <v>45645</v>
      </c>
      <c r="V110" s="22">
        <f t="shared" si="36"/>
        <v>45646</v>
      </c>
      <c r="W110" s="22">
        <f t="shared" si="36"/>
        <v>45647</v>
      </c>
      <c r="X110" s="22">
        <f t="shared" si="36"/>
        <v>45648</v>
      </c>
      <c r="Y110" s="22">
        <f t="shared" si="36"/>
        <v>45649</v>
      </c>
      <c r="Z110" s="22">
        <f t="shared" si="36"/>
        <v>45650</v>
      </c>
      <c r="AA110" s="22">
        <f t="shared" si="36"/>
        <v>45651</v>
      </c>
      <c r="AB110" s="22">
        <f t="shared" si="36"/>
        <v>45652</v>
      </c>
      <c r="AC110" s="22">
        <f t="shared" si="36"/>
        <v>45653</v>
      </c>
      <c r="AD110" s="22">
        <f t="shared" si="36"/>
        <v>45654</v>
      </c>
      <c r="AE110" s="22">
        <f t="shared" si="36"/>
        <v>45655</v>
      </c>
      <c r="AF110" s="22">
        <f t="shared" si="36"/>
        <v>45656</v>
      </c>
      <c r="AG110" s="22">
        <f t="shared" si="36"/>
        <v>45657</v>
      </c>
      <c r="AH110" s="37"/>
      <c r="AI110" s="38"/>
    </row>
    <row r="111" spans="2:36" x14ac:dyDescent="0.15">
      <c r="B111" s="20" t="s">
        <v>15</v>
      </c>
      <c r="C111" s="39">
        <f>IF(EDATE(C96,1)&gt;$G$5,"",EDATE(C96,1))</f>
        <v>45627</v>
      </c>
      <c r="D111" s="22">
        <f t="shared" ref="D111:AG111" si="37">IF(D110&gt;$G$5,"",IF(C111=EOMONTH(DATE($C108,$D108,1),0),"",IF(C111="","",C111+1)))</f>
        <v>45628</v>
      </c>
      <c r="E111" s="22">
        <f t="shared" si="37"/>
        <v>45629</v>
      </c>
      <c r="F111" s="22">
        <f t="shared" si="37"/>
        <v>45630</v>
      </c>
      <c r="G111" s="22">
        <f t="shared" si="37"/>
        <v>45631</v>
      </c>
      <c r="H111" s="22">
        <f t="shared" si="37"/>
        <v>45632</v>
      </c>
      <c r="I111" s="22">
        <f t="shared" si="37"/>
        <v>45633</v>
      </c>
      <c r="J111" s="22">
        <f t="shared" si="37"/>
        <v>45634</v>
      </c>
      <c r="K111" s="22">
        <f t="shared" si="37"/>
        <v>45635</v>
      </c>
      <c r="L111" s="22">
        <f t="shared" si="37"/>
        <v>45636</v>
      </c>
      <c r="M111" s="22">
        <f t="shared" si="37"/>
        <v>45637</v>
      </c>
      <c r="N111" s="22">
        <f t="shared" si="37"/>
        <v>45638</v>
      </c>
      <c r="O111" s="22">
        <f t="shared" si="37"/>
        <v>45639</v>
      </c>
      <c r="P111" s="22">
        <f t="shared" si="37"/>
        <v>45640</v>
      </c>
      <c r="Q111" s="22">
        <f t="shared" si="37"/>
        <v>45641</v>
      </c>
      <c r="R111" s="22">
        <f t="shared" si="37"/>
        <v>45642</v>
      </c>
      <c r="S111" s="22">
        <f t="shared" si="37"/>
        <v>45643</v>
      </c>
      <c r="T111" s="22">
        <f t="shared" si="37"/>
        <v>45644</v>
      </c>
      <c r="U111" s="22">
        <f t="shared" si="37"/>
        <v>45645</v>
      </c>
      <c r="V111" s="22">
        <f t="shared" si="37"/>
        <v>45646</v>
      </c>
      <c r="W111" s="22">
        <f t="shared" si="37"/>
        <v>45647</v>
      </c>
      <c r="X111" s="22">
        <f t="shared" si="37"/>
        <v>45648</v>
      </c>
      <c r="Y111" s="22">
        <f t="shared" si="37"/>
        <v>45649</v>
      </c>
      <c r="Z111" s="22">
        <f t="shared" si="37"/>
        <v>45650</v>
      </c>
      <c r="AA111" s="22">
        <f t="shared" si="37"/>
        <v>45651</v>
      </c>
      <c r="AB111" s="22">
        <f t="shared" si="37"/>
        <v>45652</v>
      </c>
      <c r="AC111" s="22">
        <f t="shared" si="37"/>
        <v>45653</v>
      </c>
      <c r="AD111" s="22">
        <f t="shared" si="37"/>
        <v>45654</v>
      </c>
      <c r="AE111" s="22">
        <f t="shared" si="37"/>
        <v>45655</v>
      </c>
      <c r="AF111" s="22">
        <f t="shared" si="37"/>
        <v>45656</v>
      </c>
      <c r="AG111" s="22">
        <f t="shared" si="37"/>
        <v>45657</v>
      </c>
      <c r="AH111" s="23" t="s">
        <v>16</v>
      </c>
      <c r="AI111" s="24">
        <f>+COUNTIFS(C112:AG112,"土",C113:AG113,"")+COUNTIFS(C112:AG112,"日",C113:AG113,"")</f>
        <v>8</v>
      </c>
    </row>
    <row r="112" spans="2:36" s="26" customFormat="1" x14ac:dyDescent="0.15">
      <c r="B112" s="40" t="s">
        <v>5</v>
      </c>
      <c r="C112" s="51" t="str">
        <f>IFERROR(TEXT(WEEKDAY(+C111),"aaa"),"")</f>
        <v>日</v>
      </c>
      <c r="D112" s="51" t="str">
        <f t="shared" ref="D112:AG112" si="38">IFERROR(TEXT(WEEKDAY(+D111),"aaa"),"")</f>
        <v>月</v>
      </c>
      <c r="E112" s="51" t="str">
        <f t="shared" si="38"/>
        <v>火</v>
      </c>
      <c r="F112" s="51" t="str">
        <f t="shared" si="38"/>
        <v>水</v>
      </c>
      <c r="G112" s="51" t="str">
        <f t="shared" si="38"/>
        <v>木</v>
      </c>
      <c r="H112" s="51" t="str">
        <f t="shared" si="38"/>
        <v>金</v>
      </c>
      <c r="I112" s="51" t="str">
        <f t="shared" si="38"/>
        <v>土</v>
      </c>
      <c r="J112" s="51" t="str">
        <f t="shared" si="38"/>
        <v>日</v>
      </c>
      <c r="K112" s="51" t="str">
        <f t="shared" si="38"/>
        <v>月</v>
      </c>
      <c r="L112" s="51" t="str">
        <f t="shared" si="38"/>
        <v>火</v>
      </c>
      <c r="M112" s="51" t="str">
        <f t="shared" si="38"/>
        <v>水</v>
      </c>
      <c r="N112" s="51" t="str">
        <f t="shared" si="38"/>
        <v>木</v>
      </c>
      <c r="O112" s="51" t="str">
        <f t="shared" si="38"/>
        <v>金</v>
      </c>
      <c r="P112" s="51" t="str">
        <f t="shared" si="38"/>
        <v>土</v>
      </c>
      <c r="Q112" s="51" t="str">
        <f t="shared" si="38"/>
        <v>日</v>
      </c>
      <c r="R112" s="51" t="str">
        <f t="shared" si="38"/>
        <v>月</v>
      </c>
      <c r="S112" s="51" t="str">
        <f t="shared" si="38"/>
        <v>火</v>
      </c>
      <c r="T112" s="51" t="str">
        <f t="shared" si="38"/>
        <v>水</v>
      </c>
      <c r="U112" s="51" t="str">
        <f t="shared" si="38"/>
        <v>木</v>
      </c>
      <c r="V112" s="51" t="str">
        <f t="shared" si="38"/>
        <v>金</v>
      </c>
      <c r="W112" s="51" t="str">
        <f t="shared" si="38"/>
        <v>土</v>
      </c>
      <c r="X112" s="51" t="str">
        <f t="shared" si="38"/>
        <v>日</v>
      </c>
      <c r="Y112" s="51" t="str">
        <f t="shared" si="38"/>
        <v>月</v>
      </c>
      <c r="Z112" s="51" t="str">
        <f t="shared" si="38"/>
        <v>火</v>
      </c>
      <c r="AA112" s="51" t="str">
        <f t="shared" si="38"/>
        <v>水</v>
      </c>
      <c r="AB112" s="51" t="str">
        <f t="shared" si="38"/>
        <v>木</v>
      </c>
      <c r="AC112" s="51" t="str">
        <f t="shared" si="38"/>
        <v>金</v>
      </c>
      <c r="AD112" s="51" t="str">
        <f t="shared" si="38"/>
        <v>土</v>
      </c>
      <c r="AE112" s="51" t="str">
        <f t="shared" si="38"/>
        <v>日</v>
      </c>
      <c r="AF112" s="51" t="str">
        <f t="shared" si="38"/>
        <v>月</v>
      </c>
      <c r="AG112" s="51" t="str">
        <f t="shared" si="38"/>
        <v>火</v>
      </c>
      <c r="AH112" s="23" t="s">
        <v>20</v>
      </c>
      <c r="AI112" s="24">
        <f>+COUNTIF(C113:AG113,"夏休")+COUNTIF(C113:AG113,"冬休")+COUNTIF(C113:AG113,"中止")+COUNTIF(C113:AG113,"工場")+COUNTIF(C113:AG113,"他")</f>
        <v>3</v>
      </c>
    </row>
    <row r="113" spans="2:36" s="26" customFormat="1" ht="13.5" customHeight="1" x14ac:dyDescent="0.15">
      <c r="B113" s="83" t="s">
        <v>19</v>
      </c>
      <c r="C113" s="85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 t="s">
        <v>27</v>
      </c>
      <c r="AF113" s="80" t="s">
        <v>27</v>
      </c>
      <c r="AG113" s="105" t="s">
        <v>27</v>
      </c>
      <c r="AH113" s="27" t="s">
        <v>2</v>
      </c>
      <c r="AI113" s="28">
        <f>COUNT(C111:AG111)-AI112</f>
        <v>28</v>
      </c>
    </row>
    <row r="114" spans="2:36" s="26" customFormat="1" ht="13.5" customHeight="1" x14ac:dyDescent="0.15">
      <c r="B114" s="84"/>
      <c r="C114" s="85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105"/>
      <c r="AH114" s="27" t="s">
        <v>6</v>
      </c>
      <c r="AI114" s="29">
        <f>+COUNTIF(C115:AG116,"休")</f>
        <v>8</v>
      </c>
      <c r="AJ114" s="30" t="str">
        <f>IF(AI115&gt;0.285,"",IF(AI114&lt;AI111,"←計画日数が足りません",""))</f>
        <v/>
      </c>
    </row>
    <row r="115" spans="2:36" s="26" customFormat="1" ht="13.5" customHeight="1" x14ac:dyDescent="0.15">
      <c r="B115" s="106" t="s">
        <v>0</v>
      </c>
      <c r="C115" s="107" t="s">
        <v>23</v>
      </c>
      <c r="D115" s="108"/>
      <c r="E115" s="104"/>
      <c r="F115" s="104"/>
      <c r="G115" s="104"/>
      <c r="H115" s="104"/>
      <c r="I115" s="104" t="s">
        <v>23</v>
      </c>
      <c r="J115" s="104" t="s">
        <v>23</v>
      </c>
      <c r="K115" s="108"/>
      <c r="L115" s="104"/>
      <c r="M115" s="104"/>
      <c r="N115" s="104"/>
      <c r="O115" s="104"/>
      <c r="P115" s="104" t="s">
        <v>23</v>
      </c>
      <c r="Q115" s="104" t="s">
        <v>23</v>
      </c>
      <c r="R115" s="108"/>
      <c r="S115" s="104"/>
      <c r="T115" s="104"/>
      <c r="U115" s="104"/>
      <c r="V115" s="104"/>
      <c r="W115" s="104" t="s">
        <v>23</v>
      </c>
      <c r="X115" s="104" t="s">
        <v>23</v>
      </c>
      <c r="Y115" s="108"/>
      <c r="Z115" s="104"/>
      <c r="AA115" s="104"/>
      <c r="AB115" s="104"/>
      <c r="AC115" s="104"/>
      <c r="AD115" s="104" t="s">
        <v>23</v>
      </c>
      <c r="AE115" s="104"/>
      <c r="AF115" s="104"/>
      <c r="AG115" s="110"/>
      <c r="AH115" s="27" t="s">
        <v>8</v>
      </c>
      <c r="AI115" s="31">
        <f>+AI114/AI113</f>
        <v>0.2857142857142857</v>
      </c>
    </row>
    <row r="116" spans="2:36" s="26" customFormat="1" x14ac:dyDescent="0.15">
      <c r="B116" s="106"/>
      <c r="C116" s="107"/>
      <c r="D116" s="108"/>
      <c r="E116" s="104"/>
      <c r="F116" s="104"/>
      <c r="G116" s="104"/>
      <c r="H116" s="104"/>
      <c r="I116" s="104"/>
      <c r="J116" s="104"/>
      <c r="K116" s="108"/>
      <c r="L116" s="104"/>
      <c r="M116" s="104"/>
      <c r="N116" s="104"/>
      <c r="O116" s="104"/>
      <c r="P116" s="104"/>
      <c r="Q116" s="104"/>
      <c r="R116" s="108"/>
      <c r="S116" s="104"/>
      <c r="T116" s="104"/>
      <c r="U116" s="104"/>
      <c r="V116" s="104"/>
      <c r="W116" s="104"/>
      <c r="X116" s="104"/>
      <c r="Y116" s="108"/>
      <c r="Z116" s="104"/>
      <c r="AA116" s="104"/>
      <c r="AB116" s="104"/>
      <c r="AC116" s="104"/>
      <c r="AD116" s="104"/>
      <c r="AE116" s="104"/>
      <c r="AF116" s="104"/>
      <c r="AG116" s="110"/>
      <c r="AH116" s="27" t="s">
        <v>9</v>
      </c>
      <c r="AI116" s="29">
        <f>+COUNTA(C117:AG118)</f>
        <v>8</v>
      </c>
    </row>
    <row r="117" spans="2:36" s="26" customFormat="1" x14ac:dyDescent="0.15">
      <c r="B117" s="111" t="s">
        <v>7</v>
      </c>
      <c r="C117" s="113" t="s">
        <v>23</v>
      </c>
      <c r="D117" s="119"/>
      <c r="E117" s="108"/>
      <c r="F117" s="108"/>
      <c r="G117" s="108"/>
      <c r="H117" s="108"/>
      <c r="I117" s="108" t="s">
        <v>23</v>
      </c>
      <c r="J117" s="108" t="s">
        <v>23</v>
      </c>
      <c r="K117" s="119"/>
      <c r="L117" s="108"/>
      <c r="M117" s="108"/>
      <c r="N117" s="108"/>
      <c r="O117" s="108"/>
      <c r="P117" s="108" t="s">
        <v>23</v>
      </c>
      <c r="Q117" s="108" t="s">
        <v>23</v>
      </c>
      <c r="R117" s="119"/>
      <c r="S117" s="108"/>
      <c r="T117" s="108"/>
      <c r="U117" s="108"/>
      <c r="V117" s="108"/>
      <c r="W117" s="108" t="s">
        <v>23</v>
      </c>
      <c r="X117" s="108" t="s">
        <v>23</v>
      </c>
      <c r="Y117" s="119"/>
      <c r="Z117" s="108"/>
      <c r="AA117" s="108"/>
      <c r="AB117" s="108"/>
      <c r="AC117" s="108"/>
      <c r="AD117" s="108" t="s">
        <v>23</v>
      </c>
      <c r="AE117" s="108"/>
      <c r="AF117" s="108"/>
      <c r="AG117" s="115"/>
      <c r="AH117" s="32" t="s">
        <v>4</v>
      </c>
      <c r="AI117" s="33">
        <f>+AI116/AI113</f>
        <v>0.2857142857142857</v>
      </c>
    </row>
    <row r="118" spans="2:36" s="26" customFormat="1" x14ac:dyDescent="0.15">
      <c r="B118" s="112"/>
      <c r="C118" s="114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16"/>
      <c r="AH118" s="34" t="s">
        <v>13</v>
      </c>
      <c r="AI118" s="35" t="str">
        <f>IF(7&gt;AI113,"対象外",IF(AI116&gt;=AI111,"OK","NG"))</f>
        <v>OK</v>
      </c>
      <c r="AJ118" s="30" t="str">
        <f>IF(AI118="対象外","←７日間に満たない期間は達成判定の対象外",IF(AI118="NG","←月単位未達成","←月単位達成"))</f>
        <v>←月単位達成</v>
      </c>
    </row>
    <row r="119" spans="2:36" hidden="1" x14ac:dyDescent="0.15">
      <c r="B119" s="15"/>
      <c r="C119" s="46">
        <f t="shared" ref="C119:AG119" si="39">IF(AND(DAY(C111)&gt;=22,DAY(C111)&lt;=28,C112="土"),1,0)</f>
        <v>0</v>
      </c>
      <c r="D119" s="46">
        <f t="shared" si="39"/>
        <v>0</v>
      </c>
      <c r="E119" s="46">
        <f t="shared" si="39"/>
        <v>0</v>
      </c>
      <c r="F119" s="46">
        <f t="shared" si="39"/>
        <v>0</v>
      </c>
      <c r="G119" s="46">
        <f t="shared" si="39"/>
        <v>0</v>
      </c>
      <c r="H119" s="46">
        <f t="shared" si="39"/>
        <v>0</v>
      </c>
      <c r="I119" s="46">
        <f t="shared" si="39"/>
        <v>0</v>
      </c>
      <c r="J119" s="46">
        <f t="shared" si="39"/>
        <v>0</v>
      </c>
      <c r="K119" s="46">
        <f t="shared" si="39"/>
        <v>0</v>
      </c>
      <c r="L119" s="46">
        <f t="shared" si="39"/>
        <v>0</v>
      </c>
      <c r="M119" s="46">
        <f t="shared" si="39"/>
        <v>0</v>
      </c>
      <c r="N119" s="46">
        <f t="shared" si="39"/>
        <v>0</v>
      </c>
      <c r="O119" s="46">
        <f t="shared" si="39"/>
        <v>0</v>
      </c>
      <c r="P119" s="46">
        <f t="shared" si="39"/>
        <v>0</v>
      </c>
      <c r="Q119" s="46">
        <f t="shared" si="39"/>
        <v>0</v>
      </c>
      <c r="R119" s="46">
        <f t="shared" si="39"/>
        <v>0</v>
      </c>
      <c r="S119" s="46">
        <f t="shared" si="39"/>
        <v>0</v>
      </c>
      <c r="T119" s="46">
        <f t="shared" si="39"/>
        <v>0</v>
      </c>
      <c r="U119" s="46">
        <f t="shared" si="39"/>
        <v>0</v>
      </c>
      <c r="V119" s="46">
        <f t="shared" si="39"/>
        <v>0</v>
      </c>
      <c r="W119" s="46">
        <f t="shared" si="39"/>
        <v>0</v>
      </c>
      <c r="X119" s="46">
        <f t="shared" si="39"/>
        <v>0</v>
      </c>
      <c r="Y119" s="46">
        <f t="shared" si="39"/>
        <v>0</v>
      </c>
      <c r="Z119" s="46">
        <f t="shared" si="39"/>
        <v>0</v>
      </c>
      <c r="AA119" s="46">
        <f t="shared" si="39"/>
        <v>0</v>
      </c>
      <c r="AB119" s="46">
        <f t="shared" si="39"/>
        <v>0</v>
      </c>
      <c r="AC119" s="46">
        <f t="shared" si="39"/>
        <v>0</v>
      </c>
      <c r="AD119" s="46">
        <f t="shared" si="39"/>
        <v>1</v>
      </c>
      <c r="AE119" s="46">
        <f t="shared" si="39"/>
        <v>0</v>
      </c>
      <c r="AF119" s="46">
        <f t="shared" si="39"/>
        <v>0</v>
      </c>
      <c r="AG119" s="46">
        <f t="shared" si="39"/>
        <v>0</v>
      </c>
      <c r="AH119" s="47" t="s">
        <v>21</v>
      </c>
      <c r="AI119" s="48">
        <f>_xlfn.AGGREGATE(9,6,C119:AG119)</f>
        <v>1</v>
      </c>
      <c r="AJ119" s="30"/>
    </row>
    <row r="120" spans="2:36" hidden="1" x14ac:dyDescent="0.15">
      <c r="B120" s="15"/>
      <c r="C120" s="49">
        <f t="shared" ref="C120:AG120" si="40">IF(AND(DAY(C111)&gt;=22,DAY(C111)&lt;=28,C112="土",OR(C117="休",C117="雨")),1,0)</f>
        <v>0</v>
      </c>
      <c r="D120" s="49">
        <f t="shared" si="40"/>
        <v>0</v>
      </c>
      <c r="E120" s="49">
        <f t="shared" si="40"/>
        <v>0</v>
      </c>
      <c r="F120" s="49">
        <f t="shared" si="40"/>
        <v>0</v>
      </c>
      <c r="G120" s="49">
        <f t="shared" si="40"/>
        <v>0</v>
      </c>
      <c r="H120" s="49">
        <f t="shared" si="40"/>
        <v>0</v>
      </c>
      <c r="I120" s="49">
        <f t="shared" si="40"/>
        <v>0</v>
      </c>
      <c r="J120" s="49">
        <f t="shared" si="40"/>
        <v>0</v>
      </c>
      <c r="K120" s="49">
        <f t="shared" si="40"/>
        <v>0</v>
      </c>
      <c r="L120" s="49">
        <f t="shared" si="40"/>
        <v>0</v>
      </c>
      <c r="M120" s="49">
        <f t="shared" si="40"/>
        <v>0</v>
      </c>
      <c r="N120" s="49">
        <f t="shared" si="40"/>
        <v>0</v>
      </c>
      <c r="O120" s="49">
        <f t="shared" si="40"/>
        <v>0</v>
      </c>
      <c r="P120" s="49">
        <f t="shared" si="40"/>
        <v>0</v>
      </c>
      <c r="Q120" s="49">
        <f t="shared" si="40"/>
        <v>0</v>
      </c>
      <c r="R120" s="49">
        <f t="shared" si="40"/>
        <v>0</v>
      </c>
      <c r="S120" s="49">
        <f t="shared" si="40"/>
        <v>0</v>
      </c>
      <c r="T120" s="49">
        <f t="shared" si="40"/>
        <v>0</v>
      </c>
      <c r="U120" s="49">
        <f t="shared" si="40"/>
        <v>0</v>
      </c>
      <c r="V120" s="49">
        <f t="shared" si="40"/>
        <v>0</v>
      </c>
      <c r="W120" s="49">
        <f t="shared" si="40"/>
        <v>0</v>
      </c>
      <c r="X120" s="49">
        <f t="shared" si="40"/>
        <v>0</v>
      </c>
      <c r="Y120" s="49">
        <f t="shared" si="40"/>
        <v>0</v>
      </c>
      <c r="Z120" s="49">
        <f t="shared" si="40"/>
        <v>0</v>
      </c>
      <c r="AA120" s="49">
        <f t="shared" si="40"/>
        <v>0</v>
      </c>
      <c r="AB120" s="49">
        <f t="shared" si="40"/>
        <v>0</v>
      </c>
      <c r="AC120" s="49">
        <f t="shared" si="40"/>
        <v>0</v>
      </c>
      <c r="AD120" s="49">
        <f t="shared" si="40"/>
        <v>1</v>
      </c>
      <c r="AE120" s="49">
        <f t="shared" si="40"/>
        <v>0</v>
      </c>
      <c r="AF120" s="49">
        <f t="shared" si="40"/>
        <v>0</v>
      </c>
      <c r="AG120" s="49">
        <f t="shared" si="40"/>
        <v>0</v>
      </c>
      <c r="AH120" s="50" t="s">
        <v>22</v>
      </c>
      <c r="AI120" s="48">
        <f>_xlfn.AGGREGATE(9,6,C120:AG120)</f>
        <v>1</v>
      </c>
      <c r="AJ120" s="30"/>
    </row>
    <row r="121" spans="2:36" s="26" customFormat="1" x14ac:dyDescent="0.15"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I121" s="41"/>
    </row>
    <row r="122" spans="2:36" hidden="1" x14ac:dyDescent="0.15">
      <c r="C122" s="2">
        <f>YEAR(C125)</f>
        <v>2025</v>
      </c>
      <c r="D122" s="2">
        <f>MONTH(C125)</f>
        <v>1</v>
      </c>
    </row>
    <row r="123" spans="2:36" x14ac:dyDescent="0.15">
      <c r="B123" s="6" t="s">
        <v>14</v>
      </c>
      <c r="C123" s="117">
        <f>C125</f>
        <v>45658</v>
      </c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2"/>
    </row>
    <row r="124" spans="2:36" hidden="1" x14ac:dyDescent="0.15">
      <c r="B124" s="36"/>
      <c r="C124" s="22">
        <f>DATE($C122,$D122,1)</f>
        <v>45658</v>
      </c>
      <c r="D124" s="22">
        <f t="shared" ref="D124:AG124" si="41">C124+1</f>
        <v>45659</v>
      </c>
      <c r="E124" s="22">
        <f t="shared" si="41"/>
        <v>45660</v>
      </c>
      <c r="F124" s="22">
        <f t="shared" si="41"/>
        <v>45661</v>
      </c>
      <c r="G124" s="22">
        <f t="shared" si="41"/>
        <v>45662</v>
      </c>
      <c r="H124" s="22">
        <f t="shared" si="41"/>
        <v>45663</v>
      </c>
      <c r="I124" s="22">
        <f t="shared" si="41"/>
        <v>45664</v>
      </c>
      <c r="J124" s="22">
        <f t="shared" si="41"/>
        <v>45665</v>
      </c>
      <c r="K124" s="22">
        <f t="shared" si="41"/>
        <v>45666</v>
      </c>
      <c r="L124" s="22">
        <f t="shared" si="41"/>
        <v>45667</v>
      </c>
      <c r="M124" s="22">
        <f t="shared" si="41"/>
        <v>45668</v>
      </c>
      <c r="N124" s="22">
        <f t="shared" si="41"/>
        <v>45669</v>
      </c>
      <c r="O124" s="22">
        <f t="shared" si="41"/>
        <v>45670</v>
      </c>
      <c r="P124" s="22">
        <f t="shared" si="41"/>
        <v>45671</v>
      </c>
      <c r="Q124" s="22">
        <f t="shared" si="41"/>
        <v>45672</v>
      </c>
      <c r="R124" s="22">
        <f t="shared" si="41"/>
        <v>45673</v>
      </c>
      <c r="S124" s="22">
        <f t="shared" si="41"/>
        <v>45674</v>
      </c>
      <c r="T124" s="22">
        <f t="shared" si="41"/>
        <v>45675</v>
      </c>
      <c r="U124" s="22">
        <f t="shared" si="41"/>
        <v>45676</v>
      </c>
      <c r="V124" s="22">
        <f t="shared" si="41"/>
        <v>45677</v>
      </c>
      <c r="W124" s="22">
        <f t="shared" si="41"/>
        <v>45678</v>
      </c>
      <c r="X124" s="22">
        <f t="shared" si="41"/>
        <v>45679</v>
      </c>
      <c r="Y124" s="22">
        <f t="shared" si="41"/>
        <v>45680</v>
      </c>
      <c r="Z124" s="22">
        <f t="shared" si="41"/>
        <v>45681</v>
      </c>
      <c r="AA124" s="22">
        <f t="shared" si="41"/>
        <v>45682</v>
      </c>
      <c r="AB124" s="22">
        <f t="shared" si="41"/>
        <v>45683</v>
      </c>
      <c r="AC124" s="22">
        <f t="shared" si="41"/>
        <v>45684</v>
      </c>
      <c r="AD124" s="22">
        <f t="shared" si="41"/>
        <v>45685</v>
      </c>
      <c r="AE124" s="22">
        <f t="shared" si="41"/>
        <v>45686</v>
      </c>
      <c r="AF124" s="22">
        <f t="shared" si="41"/>
        <v>45687</v>
      </c>
      <c r="AG124" s="22">
        <f t="shared" si="41"/>
        <v>45688</v>
      </c>
      <c r="AH124" s="37"/>
      <c r="AI124" s="38"/>
    </row>
    <row r="125" spans="2:36" x14ac:dyDescent="0.15">
      <c r="B125" s="20" t="s">
        <v>15</v>
      </c>
      <c r="C125" s="39">
        <f>IF(EDATE(C110,1)&gt;$G$5,"",EDATE(C110,1))</f>
        <v>45658</v>
      </c>
      <c r="D125" s="22">
        <f t="shared" ref="D125:AG125" si="42">IF(D124&gt;$G$5,"",IF(C125=EOMONTH(DATE($C122,$D122,1),0),"",IF(C125="","",C125+1)))</f>
        <v>45659</v>
      </c>
      <c r="E125" s="22">
        <f t="shared" si="42"/>
        <v>45660</v>
      </c>
      <c r="F125" s="22">
        <f t="shared" si="42"/>
        <v>45661</v>
      </c>
      <c r="G125" s="22">
        <f t="shared" si="42"/>
        <v>45662</v>
      </c>
      <c r="H125" s="22">
        <f t="shared" si="42"/>
        <v>45663</v>
      </c>
      <c r="I125" s="22">
        <f t="shared" si="42"/>
        <v>45664</v>
      </c>
      <c r="J125" s="22">
        <f t="shared" si="42"/>
        <v>45665</v>
      </c>
      <c r="K125" s="22">
        <f t="shared" si="42"/>
        <v>45666</v>
      </c>
      <c r="L125" s="22">
        <f t="shared" si="42"/>
        <v>45667</v>
      </c>
      <c r="M125" s="22">
        <f t="shared" si="42"/>
        <v>45668</v>
      </c>
      <c r="N125" s="22">
        <f t="shared" si="42"/>
        <v>45669</v>
      </c>
      <c r="O125" s="22">
        <f t="shared" si="42"/>
        <v>45670</v>
      </c>
      <c r="P125" s="22">
        <f t="shared" si="42"/>
        <v>45671</v>
      </c>
      <c r="Q125" s="22">
        <f t="shared" si="42"/>
        <v>45672</v>
      </c>
      <c r="R125" s="22">
        <f t="shared" si="42"/>
        <v>45673</v>
      </c>
      <c r="S125" s="22">
        <f t="shared" si="42"/>
        <v>45674</v>
      </c>
      <c r="T125" s="22">
        <f t="shared" si="42"/>
        <v>45675</v>
      </c>
      <c r="U125" s="22">
        <f t="shared" si="42"/>
        <v>45676</v>
      </c>
      <c r="V125" s="22">
        <f t="shared" si="42"/>
        <v>45677</v>
      </c>
      <c r="W125" s="22">
        <f t="shared" si="42"/>
        <v>45678</v>
      </c>
      <c r="X125" s="22">
        <f t="shared" si="42"/>
        <v>45679</v>
      </c>
      <c r="Y125" s="22">
        <f t="shared" si="42"/>
        <v>45680</v>
      </c>
      <c r="Z125" s="22">
        <f t="shared" si="42"/>
        <v>45681</v>
      </c>
      <c r="AA125" s="22">
        <f t="shared" si="42"/>
        <v>45682</v>
      </c>
      <c r="AB125" s="22" t="str">
        <f t="shared" si="42"/>
        <v/>
      </c>
      <c r="AC125" s="22" t="str">
        <f t="shared" si="42"/>
        <v/>
      </c>
      <c r="AD125" s="22" t="str">
        <f t="shared" si="42"/>
        <v/>
      </c>
      <c r="AE125" s="22" t="str">
        <f t="shared" si="42"/>
        <v/>
      </c>
      <c r="AF125" s="22" t="str">
        <f t="shared" si="42"/>
        <v/>
      </c>
      <c r="AG125" s="22" t="str">
        <f t="shared" si="42"/>
        <v/>
      </c>
      <c r="AH125" s="23" t="s">
        <v>16</v>
      </c>
      <c r="AI125" s="24">
        <f>+COUNTIFS(C126:AG126,"土",C127:AG127,"")+COUNTIFS(C126:AG126,"日",C127:AG127,"")</f>
        <v>7</v>
      </c>
    </row>
    <row r="126" spans="2:36" s="26" customFormat="1" x14ac:dyDescent="0.15">
      <c r="B126" s="40" t="s">
        <v>5</v>
      </c>
      <c r="C126" s="51" t="str">
        <f>IFERROR(TEXT(WEEKDAY(+C125),"aaa"),"")</f>
        <v>水</v>
      </c>
      <c r="D126" s="51" t="str">
        <f t="shared" ref="D126:AG126" si="43">IFERROR(TEXT(WEEKDAY(+D125),"aaa"),"")</f>
        <v>木</v>
      </c>
      <c r="E126" s="51" t="str">
        <f t="shared" si="43"/>
        <v>金</v>
      </c>
      <c r="F126" s="51" t="str">
        <f t="shared" si="43"/>
        <v>土</v>
      </c>
      <c r="G126" s="51" t="str">
        <f t="shared" si="43"/>
        <v>日</v>
      </c>
      <c r="H126" s="51" t="str">
        <f t="shared" si="43"/>
        <v>月</v>
      </c>
      <c r="I126" s="51" t="str">
        <f t="shared" si="43"/>
        <v>火</v>
      </c>
      <c r="J126" s="51" t="str">
        <f t="shared" si="43"/>
        <v>水</v>
      </c>
      <c r="K126" s="51" t="str">
        <f t="shared" si="43"/>
        <v>木</v>
      </c>
      <c r="L126" s="51" t="str">
        <f t="shared" si="43"/>
        <v>金</v>
      </c>
      <c r="M126" s="51" t="str">
        <f t="shared" si="43"/>
        <v>土</v>
      </c>
      <c r="N126" s="51" t="str">
        <f t="shared" si="43"/>
        <v>日</v>
      </c>
      <c r="O126" s="51" t="str">
        <f t="shared" si="43"/>
        <v>月</v>
      </c>
      <c r="P126" s="51" t="str">
        <f t="shared" si="43"/>
        <v>火</v>
      </c>
      <c r="Q126" s="51" t="str">
        <f t="shared" si="43"/>
        <v>水</v>
      </c>
      <c r="R126" s="51" t="str">
        <f t="shared" si="43"/>
        <v>木</v>
      </c>
      <c r="S126" s="51" t="str">
        <f t="shared" si="43"/>
        <v>金</v>
      </c>
      <c r="T126" s="51" t="str">
        <f t="shared" si="43"/>
        <v>土</v>
      </c>
      <c r="U126" s="51" t="str">
        <f t="shared" si="43"/>
        <v>日</v>
      </c>
      <c r="V126" s="51" t="str">
        <f t="shared" si="43"/>
        <v>月</v>
      </c>
      <c r="W126" s="51" t="str">
        <f t="shared" si="43"/>
        <v>火</v>
      </c>
      <c r="X126" s="51" t="str">
        <f t="shared" si="43"/>
        <v>水</v>
      </c>
      <c r="Y126" s="51" t="str">
        <f t="shared" si="43"/>
        <v>木</v>
      </c>
      <c r="Z126" s="51" t="str">
        <f t="shared" si="43"/>
        <v>金</v>
      </c>
      <c r="AA126" s="51" t="str">
        <f t="shared" si="43"/>
        <v>土</v>
      </c>
      <c r="AB126" s="51" t="str">
        <f t="shared" si="43"/>
        <v/>
      </c>
      <c r="AC126" s="51" t="str">
        <f t="shared" si="43"/>
        <v/>
      </c>
      <c r="AD126" s="51" t="str">
        <f t="shared" si="43"/>
        <v/>
      </c>
      <c r="AE126" s="51" t="str">
        <f t="shared" si="43"/>
        <v/>
      </c>
      <c r="AF126" s="51" t="str">
        <f t="shared" si="43"/>
        <v/>
      </c>
      <c r="AG126" s="51" t="str">
        <f t="shared" si="43"/>
        <v/>
      </c>
      <c r="AH126" s="23" t="s">
        <v>20</v>
      </c>
      <c r="AI126" s="24">
        <f>+COUNTIF(C127:AG127,"夏休")+COUNTIF(C127:AG127,"冬休")+COUNTIF(C127:AG127,"中止")+COUNTIF(C127:AG127,"工場")+COUNTIF(C127:AG127,"他")</f>
        <v>3</v>
      </c>
    </row>
    <row r="127" spans="2:36" s="26" customFormat="1" ht="13.5" customHeight="1" x14ac:dyDescent="0.15">
      <c r="B127" s="83" t="s">
        <v>19</v>
      </c>
      <c r="C127" s="85" t="s">
        <v>27</v>
      </c>
      <c r="D127" s="80" t="s">
        <v>27</v>
      </c>
      <c r="E127" s="80" t="s">
        <v>27</v>
      </c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105"/>
      <c r="AH127" s="27" t="s">
        <v>2</v>
      </c>
      <c r="AI127" s="28">
        <f>COUNT(C125:AG125)-AI126</f>
        <v>22</v>
      </c>
    </row>
    <row r="128" spans="2:36" s="26" customFormat="1" ht="13.5" customHeight="1" x14ac:dyDescent="0.15">
      <c r="B128" s="84"/>
      <c r="C128" s="85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105"/>
      <c r="AH128" s="27" t="s">
        <v>6</v>
      </c>
      <c r="AI128" s="29">
        <f>+COUNTIF(C129:AG130,"休")</f>
        <v>7</v>
      </c>
      <c r="AJ128" s="30" t="str">
        <f>IF(AI129&gt;0.285,"",IF(AI128&lt;AI125,"←計画日数が足りません",""))</f>
        <v/>
      </c>
    </row>
    <row r="129" spans="2:36" s="26" customFormat="1" ht="13.5" customHeight="1" x14ac:dyDescent="0.15">
      <c r="B129" s="106" t="s">
        <v>0</v>
      </c>
      <c r="C129" s="104"/>
      <c r="D129" s="104"/>
      <c r="E129" s="104"/>
      <c r="F129" s="104" t="s">
        <v>23</v>
      </c>
      <c r="G129" s="104" t="s">
        <v>23</v>
      </c>
      <c r="H129" s="104"/>
      <c r="I129" s="108"/>
      <c r="J129" s="104"/>
      <c r="K129" s="104"/>
      <c r="L129" s="104"/>
      <c r="M129" s="104" t="s">
        <v>23</v>
      </c>
      <c r="N129" s="104" t="s">
        <v>23</v>
      </c>
      <c r="O129" s="104"/>
      <c r="P129" s="108"/>
      <c r="Q129" s="104"/>
      <c r="R129" s="104"/>
      <c r="S129" s="104"/>
      <c r="T129" s="104" t="s">
        <v>23</v>
      </c>
      <c r="U129" s="104" t="s">
        <v>23</v>
      </c>
      <c r="V129" s="104"/>
      <c r="W129" s="108"/>
      <c r="X129" s="104"/>
      <c r="Y129" s="104"/>
      <c r="Z129" s="104"/>
      <c r="AA129" s="104" t="s">
        <v>23</v>
      </c>
      <c r="AB129" s="104"/>
      <c r="AC129" s="104"/>
      <c r="AD129" s="108"/>
      <c r="AE129" s="104"/>
      <c r="AF129" s="104"/>
      <c r="AG129" s="110"/>
      <c r="AH129" s="27" t="s">
        <v>8</v>
      </c>
      <c r="AI129" s="31">
        <f>+AI128/AI127</f>
        <v>0.31818181818181818</v>
      </c>
    </row>
    <row r="130" spans="2:36" s="26" customFormat="1" x14ac:dyDescent="0.15">
      <c r="B130" s="106"/>
      <c r="C130" s="104"/>
      <c r="D130" s="104"/>
      <c r="E130" s="104"/>
      <c r="F130" s="104"/>
      <c r="G130" s="104"/>
      <c r="H130" s="104"/>
      <c r="I130" s="108"/>
      <c r="J130" s="104"/>
      <c r="K130" s="104"/>
      <c r="L130" s="104"/>
      <c r="M130" s="104"/>
      <c r="N130" s="104"/>
      <c r="O130" s="104"/>
      <c r="P130" s="108"/>
      <c r="Q130" s="104"/>
      <c r="R130" s="104"/>
      <c r="S130" s="104"/>
      <c r="T130" s="104"/>
      <c r="U130" s="104"/>
      <c r="V130" s="104"/>
      <c r="W130" s="108"/>
      <c r="X130" s="104"/>
      <c r="Y130" s="104"/>
      <c r="Z130" s="104"/>
      <c r="AA130" s="104"/>
      <c r="AB130" s="104"/>
      <c r="AC130" s="104"/>
      <c r="AD130" s="108"/>
      <c r="AE130" s="104"/>
      <c r="AF130" s="104"/>
      <c r="AG130" s="110"/>
      <c r="AH130" s="27" t="s">
        <v>9</v>
      </c>
      <c r="AI130" s="29">
        <f>+COUNTA(C131:AG132)</f>
        <v>7</v>
      </c>
    </row>
    <row r="131" spans="2:36" s="26" customFormat="1" x14ac:dyDescent="0.15">
      <c r="B131" s="111" t="s">
        <v>7</v>
      </c>
      <c r="C131" s="108"/>
      <c r="D131" s="108"/>
      <c r="E131" s="108"/>
      <c r="F131" s="108" t="s">
        <v>23</v>
      </c>
      <c r="G131" s="108" t="s">
        <v>23</v>
      </c>
      <c r="H131" s="108"/>
      <c r="I131" s="119"/>
      <c r="J131" s="108"/>
      <c r="K131" s="108"/>
      <c r="L131" s="108"/>
      <c r="M131" s="108" t="s">
        <v>23</v>
      </c>
      <c r="N131" s="108" t="s">
        <v>23</v>
      </c>
      <c r="O131" s="108"/>
      <c r="P131" s="119"/>
      <c r="Q131" s="108"/>
      <c r="R131" s="108"/>
      <c r="S131" s="108"/>
      <c r="T131" s="108" t="s">
        <v>23</v>
      </c>
      <c r="U131" s="108" t="s">
        <v>23</v>
      </c>
      <c r="V131" s="108"/>
      <c r="W131" s="119"/>
      <c r="X131" s="108"/>
      <c r="Y131" s="108"/>
      <c r="Z131" s="108"/>
      <c r="AA131" s="108" t="s">
        <v>23</v>
      </c>
      <c r="AB131" s="108"/>
      <c r="AC131" s="108"/>
      <c r="AD131" s="119"/>
      <c r="AE131" s="108"/>
      <c r="AF131" s="108"/>
      <c r="AG131" s="115"/>
      <c r="AH131" s="32" t="s">
        <v>4</v>
      </c>
      <c r="AI131" s="33">
        <f>+AI130/AI127</f>
        <v>0.31818181818181818</v>
      </c>
    </row>
    <row r="132" spans="2:36" s="26" customFormat="1" x14ac:dyDescent="0.15">
      <c r="B132" s="112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16"/>
      <c r="AH132" s="34" t="s">
        <v>13</v>
      </c>
      <c r="AI132" s="35" t="str">
        <f>IF(7&gt;AI127,"対象外",IF(AI130&gt;=AI125,"OK","NG"))</f>
        <v>OK</v>
      </c>
      <c r="AJ132" s="30" t="str">
        <f>IF(AI132="対象外","←７日間に満たない期間は達成判定の対象外",IF(AI132="NG","←月単位未達成","←月単位達成"))</f>
        <v>←月単位達成</v>
      </c>
    </row>
    <row r="133" spans="2:36" hidden="1" x14ac:dyDescent="0.15">
      <c r="B133" s="15"/>
      <c r="C133" s="46">
        <f t="shared" ref="C133:AG133" si="44">IF(AND(DAY(C125)&gt;=22,DAY(C125)&lt;=28,C126="土"),1,0)</f>
        <v>0</v>
      </c>
      <c r="D133" s="46">
        <f t="shared" si="44"/>
        <v>0</v>
      </c>
      <c r="E133" s="46">
        <f t="shared" si="44"/>
        <v>0</v>
      </c>
      <c r="F133" s="46">
        <f t="shared" si="44"/>
        <v>0</v>
      </c>
      <c r="G133" s="46">
        <f t="shared" si="44"/>
        <v>0</v>
      </c>
      <c r="H133" s="46">
        <f t="shared" si="44"/>
        <v>0</v>
      </c>
      <c r="I133" s="46">
        <f t="shared" si="44"/>
        <v>0</v>
      </c>
      <c r="J133" s="46">
        <f t="shared" si="44"/>
        <v>0</v>
      </c>
      <c r="K133" s="46">
        <f t="shared" si="44"/>
        <v>0</v>
      </c>
      <c r="L133" s="46">
        <f t="shared" si="44"/>
        <v>0</v>
      </c>
      <c r="M133" s="46">
        <f t="shared" si="44"/>
        <v>0</v>
      </c>
      <c r="N133" s="46">
        <f t="shared" si="44"/>
        <v>0</v>
      </c>
      <c r="O133" s="46">
        <f t="shared" si="44"/>
        <v>0</v>
      </c>
      <c r="P133" s="46">
        <f t="shared" si="44"/>
        <v>0</v>
      </c>
      <c r="Q133" s="46">
        <f t="shared" si="44"/>
        <v>0</v>
      </c>
      <c r="R133" s="46">
        <f t="shared" si="44"/>
        <v>0</v>
      </c>
      <c r="S133" s="46">
        <f t="shared" si="44"/>
        <v>0</v>
      </c>
      <c r="T133" s="46">
        <f t="shared" si="44"/>
        <v>0</v>
      </c>
      <c r="U133" s="46">
        <f t="shared" si="44"/>
        <v>0</v>
      </c>
      <c r="V133" s="46">
        <f t="shared" si="44"/>
        <v>0</v>
      </c>
      <c r="W133" s="46">
        <f t="shared" si="44"/>
        <v>0</v>
      </c>
      <c r="X133" s="46">
        <f t="shared" si="44"/>
        <v>0</v>
      </c>
      <c r="Y133" s="46">
        <f t="shared" si="44"/>
        <v>0</v>
      </c>
      <c r="Z133" s="46">
        <f t="shared" si="44"/>
        <v>0</v>
      </c>
      <c r="AA133" s="46">
        <f t="shared" si="44"/>
        <v>1</v>
      </c>
      <c r="AB133" s="46" t="e">
        <f t="shared" si="44"/>
        <v>#VALUE!</v>
      </c>
      <c r="AC133" s="46" t="e">
        <f t="shared" si="44"/>
        <v>#VALUE!</v>
      </c>
      <c r="AD133" s="46" t="e">
        <f t="shared" si="44"/>
        <v>#VALUE!</v>
      </c>
      <c r="AE133" s="46" t="e">
        <f t="shared" si="44"/>
        <v>#VALUE!</v>
      </c>
      <c r="AF133" s="46" t="e">
        <f t="shared" si="44"/>
        <v>#VALUE!</v>
      </c>
      <c r="AG133" s="46" t="e">
        <f t="shared" si="44"/>
        <v>#VALUE!</v>
      </c>
      <c r="AH133" s="47" t="s">
        <v>21</v>
      </c>
      <c r="AI133" s="48">
        <f>_xlfn.AGGREGATE(9,6,C133:AG133)</f>
        <v>1</v>
      </c>
      <c r="AJ133" s="30"/>
    </row>
    <row r="134" spans="2:36" hidden="1" x14ac:dyDescent="0.15">
      <c r="B134" s="15"/>
      <c r="C134" s="49">
        <f t="shared" ref="C134:AG134" si="45">IF(AND(DAY(C125)&gt;=22,DAY(C125)&lt;=28,C126="土",OR(C131="休",C131="雨")),1,0)</f>
        <v>0</v>
      </c>
      <c r="D134" s="49">
        <f t="shared" si="45"/>
        <v>0</v>
      </c>
      <c r="E134" s="49">
        <f t="shared" si="45"/>
        <v>0</v>
      </c>
      <c r="F134" s="49">
        <f t="shared" si="45"/>
        <v>0</v>
      </c>
      <c r="G134" s="49">
        <f t="shared" si="45"/>
        <v>0</v>
      </c>
      <c r="H134" s="49">
        <f t="shared" si="45"/>
        <v>0</v>
      </c>
      <c r="I134" s="49">
        <f t="shared" si="45"/>
        <v>0</v>
      </c>
      <c r="J134" s="49">
        <f t="shared" si="45"/>
        <v>0</v>
      </c>
      <c r="K134" s="49">
        <f t="shared" si="45"/>
        <v>0</v>
      </c>
      <c r="L134" s="49">
        <f t="shared" si="45"/>
        <v>0</v>
      </c>
      <c r="M134" s="49">
        <f t="shared" si="45"/>
        <v>0</v>
      </c>
      <c r="N134" s="49">
        <f t="shared" si="45"/>
        <v>0</v>
      </c>
      <c r="O134" s="49">
        <f t="shared" si="45"/>
        <v>0</v>
      </c>
      <c r="P134" s="49">
        <f t="shared" si="45"/>
        <v>0</v>
      </c>
      <c r="Q134" s="49">
        <f t="shared" si="45"/>
        <v>0</v>
      </c>
      <c r="R134" s="49">
        <f t="shared" si="45"/>
        <v>0</v>
      </c>
      <c r="S134" s="49">
        <f t="shared" si="45"/>
        <v>0</v>
      </c>
      <c r="T134" s="49">
        <f t="shared" si="45"/>
        <v>0</v>
      </c>
      <c r="U134" s="49">
        <f t="shared" si="45"/>
        <v>0</v>
      </c>
      <c r="V134" s="49">
        <f t="shared" si="45"/>
        <v>0</v>
      </c>
      <c r="W134" s="49">
        <f t="shared" si="45"/>
        <v>0</v>
      </c>
      <c r="X134" s="49">
        <f t="shared" si="45"/>
        <v>0</v>
      </c>
      <c r="Y134" s="49">
        <f t="shared" si="45"/>
        <v>0</v>
      </c>
      <c r="Z134" s="49">
        <f t="shared" si="45"/>
        <v>0</v>
      </c>
      <c r="AA134" s="49">
        <f t="shared" si="45"/>
        <v>1</v>
      </c>
      <c r="AB134" s="49" t="e">
        <f t="shared" si="45"/>
        <v>#VALUE!</v>
      </c>
      <c r="AC134" s="49" t="e">
        <f t="shared" si="45"/>
        <v>#VALUE!</v>
      </c>
      <c r="AD134" s="49" t="e">
        <f t="shared" si="45"/>
        <v>#VALUE!</v>
      </c>
      <c r="AE134" s="49" t="e">
        <f>IF(AND(DAY(AE125)&gt;=22,DAY(AE125)&lt;=28,AE126="土",OR(AE131="休",AE131="雨")),1,0)</f>
        <v>#VALUE!</v>
      </c>
      <c r="AF134" s="49" t="e">
        <f t="shared" si="45"/>
        <v>#VALUE!</v>
      </c>
      <c r="AG134" s="49" t="e">
        <f t="shared" si="45"/>
        <v>#VALUE!</v>
      </c>
      <c r="AH134" s="50" t="s">
        <v>22</v>
      </c>
      <c r="AI134" s="48">
        <f>_xlfn.AGGREGATE(9,6,C134:AG134)</f>
        <v>1</v>
      </c>
      <c r="AJ134" s="30"/>
    </row>
    <row r="135" spans="2:36" s="26" customFormat="1" x14ac:dyDescent="0.15"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I135" s="41"/>
    </row>
    <row r="136" spans="2:36" hidden="1" x14ac:dyDescent="0.15">
      <c r="C136" s="2" t="e">
        <f>YEAR(C139)</f>
        <v>#VALUE!</v>
      </c>
      <c r="D136" s="2" t="e">
        <f>MONTH(C139)</f>
        <v>#VALUE!</v>
      </c>
    </row>
    <row r="137" spans="2:36" x14ac:dyDescent="0.15">
      <c r="B137" s="6" t="s">
        <v>14</v>
      </c>
      <c r="C137" s="117" t="str">
        <f>C139</f>
        <v/>
      </c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2"/>
    </row>
    <row r="138" spans="2:36" hidden="1" x14ac:dyDescent="0.15">
      <c r="B138" s="36"/>
      <c r="C138" s="22" t="e">
        <f>DATE($C136,$D136,1)</f>
        <v>#VALUE!</v>
      </c>
      <c r="D138" s="22" t="e">
        <f t="shared" ref="D138:AG138" si="46">C138+1</f>
        <v>#VALUE!</v>
      </c>
      <c r="E138" s="22" t="e">
        <f t="shared" si="46"/>
        <v>#VALUE!</v>
      </c>
      <c r="F138" s="22" t="e">
        <f t="shared" si="46"/>
        <v>#VALUE!</v>
      </c>
      <c r="G138" s="22" t="e">
        <f t="shared" si="46"/>
        <v>#VALUE!</v>
      </c>
      <c r="H138" s="22" t="e">
        <f t="shared" si="46"/>
        <v>#VALUE!</v>
      </c>
      <c r="I138" s="22" t="e">
        <f t="shared" si="46"/>
        <v>#VALUE!</v>
      </c>
      <c r="J138" s="22" t="e">
        <f t="shared" si="46"/>
        <v>#VALUE!</v>
      </c>
      <c r="K138" s="22" t="e">
        <f t="shared" si="46"/>
        <v>#VALUE!</v>
      </c>
      <c r="L138" s="22" t="e">
        <f t="shared" si="46"/>
        <v>#VALUE!</v>
      </c>
      <c r="M138" s="22" t="e">
        <f t="shared" si="46"/>
        <v>#VALUE!</v>
      </c>
      <c r="N138" s="22" t="e">
        <f t="shared" si="46"/>
        <v>#VALUE!</v>
      </c>
      <c r="O138" s="22" t="e">
        <f t="shared" si="46"/>
        <v>#VALUE!</v>
      </c>
      <c r="P138" s="22" t="e">
        <f t="shared" si="46"/>
        <v>#VALUE!</v>
      </c>
      <c r="Q138" s="22" t="e">
        <f t="shared" si="46"/>
        <v>#VALUE!</v>
      </c>
      <c r="R138" s="22" t="e">
        <f t="shared" si="46"/>
        <v>#VALUE!</v>
      </c>
      <c r="S138" s="22" t="e">
        <f t="shared" si="46"/>
        <v>#VALUE!</v>
      </c>
      <c r="T138" s="22" t="e">
        <f t="shared" si="46"/>
        <v>#VALUE!</v>
      </c>
      <c r="U138" s="22" t="e">
        <f t="shared" si="46"/>
        <v>#VALUE!</v>
      </c>
      <c r="V138" s="22" t="e">
        <f t="shared" si="46"/>
        <v>#VALUE!</v>
      </c>
      <c r="W138" s="22" t="e">
        <f t="shared" si="46"/>
        <v>#VALUE!</v>
      </c>
      <c r="X138" s="22" t="e">
        <f t="shared" si="46"/>
        <v>#VALUE!</v>
      </c>
      <c r="Y138" s="22" t="e">
        <f t="shared" si="46"/>
        <v>#VALUE!</v>
      </c>
      <c r="Z138" s="22" t="e">
        <f t="shared" si="46"/>
        <v>#VALUE!</v>
      </c>
      <c r="AA138" s="22" t="e">
        <f t="shared" si="46"/>
        <v>#VALUE!</v>
      </c>
      <c r="AB138" s="22" t="e">
        <f t="shared" si="46"/>
        <v>#VALUE!</v>
      </c>
      <c r="AC138" s="22" t="e">
        <f t="shared" si="46"/>
        <v>#VALUE!</v>
      </c>
      <c r="AD138" s="22" t="e">
        <f t="shared" si="46"/>
        <v>#VALUE!</v>
      </c>
      <c r="AE138" s="22" t="e">
        <f t="shared" si="46"/>
        <v>#VALUE!</v>
      </c>
      <c r="AF138" s="22" t="e">
        <f t="shared" si="46"/>
        <v>#VALUE!</v>
      </c>
      <c r="AG138" s="22" t="e">
        <f t="shared" si="46"/>
        <v>#VALUE!</v>
      </c>
      <c r="AH138" s="37"/>
      <c r="AI138" s="38"/>
    </row>
    <row r="139" spans="2:36" x14ac:dyDescent="0.15">
      <c r="B139" s="20" t="s">
        <v>15</v>
      </c>
      <c r="C139" s="39" t="str">
        <f>IF(EDATE(C124,1)&gt;$G$5,"",EDATE(C124,1))</f>
        <v/>
      </c>
      <c r="D139" s="22" t="e">
        <f t="shared" ref="D139:AG139" si="47">IF(D138&gt;$G$5,"",IF(C139=EOMONTH(DATE($C136,$D136,1),0),"",IF(C139="","",C139+1)))</f>
        <v>#VALUE!</v>
      </c>
      <c r="E139" s="22" t="e">
        <f t="shared" si="47"/>
        <v>#VALUE!</v>
      </c>
      <c r="F139" s="22" t="e">
        <f t="shared" si="47"/>
        <v>#VALUE!</v>
      </c>
      <c r="G139" s="22" t="e">
        <f t="shared" si="47"/>
        <v>#VALUE!</v>
      </c>
      <c r="H139" s="22" t="e">
        <f t="shared" si="47"/>
        <v>#VALUE!</v>
      </c>
      <c r="I139" s="22" t="e">
        <f t="shared" si="47"/>
        <v>#VALUE!</v>
      </c>
      <c r="J139" s="22" t="e">
        <f t="shared" si="47"/>
        <v>#VALUE!</v>
      </c>
      <c r="K139" s="22" t="e">
        <f t="shared" si="47"/>
        <v>#VALUE!</v>
      </c>
      <c r="L139" s="22" t="e">
        <f t="shared" si="47"/>
        <v>#VALUE!</v>
      </c>
      <c r="M139" s="22" t="e">
        <f t="shared" si="47"/>
        <v>#VALUE!</v>
      </c>
      <c r="N139" s="22" t="e">
        <f t="shared" si="47"/>
        <v>#VALUE!</v>
      </c>
      <c r="O139" s="22" t="e">
        <f t="shared" si="47"/>
        <v>#VALUE!</v>
      </c>
      <c r="P139" s="22" t="e">
        <f t="shared" si="47"/>
        <v>#VALUE!</v>
      </c>
      <c r="Q139" s="22" t="e">
        <f t="shared" si="47"/>
        <v>#VALUE!</v>
      </c>
      <c r="R139" s="22" t="e">
        <f t="shared" si="47"/>
        <v>#VALUE!</v>
      </c>
      <c r="S139" s="22" t="e">
        <f t="shared" si="47"/>
        <v>#VALUE!</v>
      </c>
      <c r="T139" s="22" t="e">
        <f t="shared" si="47"/>
        <v>#VALUE!</v>
      </c>
      <c r="U139" s="22" t="e">
        <f t="shared" si="47"/>
        <v>#VALUE!</v>
      </c>
      <c r="V139" s="22" t="e">
        <f t="shared" si="47"/>
        <v>#VALUE!</v>
      </c>
      <c r="W139" s="22" t="e">
        <f t="shared" si="47"/>
        <v>#VALUE!</v>
      </c>
      <c r="X139" s="22" t="e">
        <f t="shared" si="47"/>
        <v>#VALUE!</v>
      </c>
      <c r="Y139" s="22" t="e">
        <f t="shared" si="47"/>
        <v>#VALUE!</v>
      </c>
      <c r="Z139" s="22" t="e">
        <f t="shared" si="47"/>
        <v>#VALUE!</v>
      </c>
      <c r="AA139" s="22" t="e">
        <f t="shared" si="47"/>
        <v>#VALUE!</v>
      </c>
      <c r="AB139" s="22" t="e">
        <f t="shared" si="47"/>
        <v>#VALUE!</v>
      </c>
      <c r="AC139" s="22" t="e">
        <f t="shared" si="47"/>
        <v>#VALUE!</v>
      </c>
      <c r="AD139" s="22" t="e">
        <f t="shared" si="47"/>
        <v>#VALUE!</v>
      </c>
      <c r="AE139" s="22" t="e">
        <f t="shared" si="47"/>
        <v>#VALUE!</v>
      </c>
      <c r="AF139" s="22" t="e">
        <f t="shared" si="47"/>
        <v>#VALUE!</v>
      </c>
      <c r="AG139" s="22" t="e">
        <f t="shared" si="47"/>
        <v>#VALUE!</v>
      </c>
      <c r="AH139" s="23" t="s">
        <v>16</v>
      </c>
      <c r="AI139" s="24">
        <f>+COUNTIFS(C140:AG140,"土",C141:AG141,"")+COUNTIFS(C140:AG140,"日",C141:AG141,"")</f>
        <v>0</v>
      </c>
    </row>
    <row r="140" spans="2:36" s="26" customFormat="1" x14ac:dyDescent="0.15">
      <c r="B140" s="40" t="s">
        <v>5</v>
      </c>
      <c r="C140" s="51" t="str">
        <f>IFERROR(TEXT(WEEKDAY(+C139),"aaa"),"")</f>
        <v/>
      </c>
      <c r="D140" s="51" t="str">
        <f t="shared" ref="D140:AG140" si="48">IFERROR(TEXT(WEEKDAY(+D139),"aaa"),"")</f>
        <v/>
      </c>
      <c r="E140" s="51" t="str">
        <f t="shared" si="48"/>
        <v/>
      </c>
      <c r="F140" s="51" t="str">
        <f t="shared" si="48"/>
        <v/>
      </c>
      <c r="G140" s="51" t="str">
        <f t="shared" si="48"/>
        <v/>
      </c>
      <c r="H140" s="51" t="str">
        <f t="shared" si="48"/>
        <v/>
      </c>
      <c r="I140" s="51" t="str">
        <f t="shared" si="48"/>
        <v/>
      </c>
      <c r="J140" s="51" t="str">
        <f t="shared" si="48"/>
        <v/>
      </c>
      <c r="K140" s="51" t="str">
        <f t="shared" si="48"/>
        <v/>
      </c>
      <c r="L140" s="51" t="str">
        <f t="shared" si="48"/>
        <v/>
      </c>
      <c r="M140" s="51" t="str">
        <f t="shared" si="48"/>
        <v/>
      </c>
      <c r="N140" s="51" t="str">
        <f t="shared" si="48"/>
        <v/>
      </c>
      <c r="O140" s="51" t="str">
        <f t="shared" si="48"/>
        <v/>
      </c>
      <c r="P140" s="51" t="str">
        <f t="shared" si="48"/>
        <v/>
      </c>
      <c r="Q140" s="51" t="str">
        <f t="shared" si="48"/>
        <v/>
      </c>
      <c r="R140" s="51" t="str">
        <f t="shared" si="48"/>
        <v/>
      </c>
      <c r="S140" s="51" t="str">
        <f t="shared" si="48"/>
        <v/>
      </c>
      <c r="T140" s="51" t="str">
        <f t="shared" si="48"/>
        <v/>
      </c>
      <c r="U140" s="51" t="str">
        <f t="shared" si="48"/>
        <v/>
      </c>
      <c r="V140" s="51" t="str">
        <f t="shared" si="48"/>
        <v/>
      </c>
      <c r="W140" s="51" t="str">
        <f t="shared" si="48"/>
        <v/>
      </c>
      <c r="X140" s="51" t="str">
        <f t="shared" si="48"/>
        <v/>
      </c>
      <c r="Y140" s="51" t="str">
        <f t="shared" si="48"/>
        <v/>
      </c>
      <c r="Z140" s="51" t="str">
        <f t="shared" si="48"/>
        <v/>
      </c>
      <c r="AA140" s="51" t="str">
        <f t="shared" si="48"/>
        <v/>
      </c>
      <c r="AB140" s="51" t="str">
        <f t="shared" si="48"/>
        <v/>
      </c>
      <c r="AC140" s="51" t="str">
        <f t="shared" si="48"/>
        <v/>
      </c>
      <c r="AD140" s="51" t="str">
        <f t="shared" si="48"/>
        <v/>
      </c>
      <c r="AE140" s="51" t="str">
        <f t="shared" si="48"/>
        <v/>
      </c>
      <c r="AF140" s="51" t="str">
        <f t="shared" si="48"/>
        <v/>
      </c>
      <c r="AG140" s="51" t="str">
        <f t="shared" si="48"/>
        <v/>
      </c>
      <c r="AH140" s="23" t="s">
        <v>20</v>
      </c>
      <c r="AI140" s="24">
        <f>+COUNTIF(C141:AG141,"夏休")+COUNTIF(C141:AG141,"冬休")+COUNTIF(C141:AG141,"中止")+COUNTIF(C141:AG141,"工場")+COUNTIF(C141:AG141,"他")</f>
        <v>0</v>
      </c>
    </row>
    <row r="141" spans="2:36" s="26" customFormat="1" ht="13.5" customHeight="1" x14ac:dyDescent="0.15">
      <c r="B141" s="83" t="s">
        <v>19</v>
      </c>
      <c r="C141" s="85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105"/>
      <c r="AH141" s="27" t="s">
        <v>2</v>
      </c>
      <c r="AI141" s="28">
        <f>COUNT(C139:AG139)-AI140</f>
        <v>0</v>
      </c>
    </row>
    <row r="142" spans="2:36" s="26" customFormat="1" ht="13.5" customHeight="1" x14ac:dyDescent="0.15">
      <c r="B142" s="84"/>
      <c r="C142" s="85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105"/>
      <c r="AH142" s="27" t="s">
        <v>6</v>
      </c>
      <c r="AI142" s="29">
        <f>+COUNTIF(C143:AG144,"休")</f>
        <v>0</v>
      </c>
      <c r="AJ142" s="30" t="e">
        <f>IF(AI143&gt;0.285,"",IF(AI142&lt;AI139,"←計画日数が足りません",""))</f>
        <v>#DIV/0!</v>
      </c>
    </row>
    <row r="143" spans="2:36" s="26" customFormat="1" ht="13.5" customHeight="1" x14ac:dyDescent="0.15">
      <c r="B143" s="106" t="s">
        <v>0</v>
      </c>
      <c r="C143" s="107"/>
      <c r="D143" s="104"/>
      <c r="E143" s="104"/>
      <c r="F143" s="108"/>
      <c r="G143" s="104"/>
      <c r="H143" s="104"/>
      <c r="I143" s="104"/>
      <c r="J143" s="104"/>
      <c r="K143" s="104"/>
      <c r="L143" s="104"/>
      <c r="M143" s="108"/>
      <c r="N143" s="104"/>
      <c r="O143" s="104"/>
      <c r="P143" s="104"/>
      <c r="Q143" s="104"/>
      <c r="R143" s="104"/>
      <c r="S143" s="104"/>
      <c r="T143" s="108"/>
      <c r="U143" s="104"/>
      <c r="V143" s="104"/>
      <c r="W143" s="104"/>
      <c r="X143" s="104"/>
      <c r="Y143" s="104"/>
      <c r="Z143" s="104"/>
      <c r="AA143" s="108"/>
      <c r="AB143" s="104"/>
      <c r="AC143" s="104"/>
      <c r="AD143" s="104"/>
      <c r="AE143" s="104"/>
      <c r="AF143" s="104"/>
      <c r="AG143" s="110"/>
      <c r="AH143" s="27" t="s">
        <v>8</v>
      </c>
      <c r="AI143" s="31" t="e">
        <f>+AI142/AI141</f>
        <v>#DIV/0!</v>
      </c>
    </row>
    <row r="144" spans="2:36" s="26" customFormat="1" x14ac:dyDescent="0.15">
      <c r="B144" s="106"/>
      <c r="C144" s="107"/>
      <c r="D144" s="104"/>
      <c r="E144" s="104"/>
      <c r="F144" s="108"/>
      <c r="G144" s="104"/>
      <c r="H144" s="104"/>
      <c r="I144" s="104"/>
      <c r="J144" s="104"/>
      <c r="K144" s="104"/>
      <c r="L144" s="104"/>
      <c r="M144" s="108"/>
      <c r="N144" s="104"/>
      <c r="O144" s="104"/>
      <c r="P144" s="104"/>
      <c r="Q144" s="104"/>
      <c r="R144" s="104"/>
      <c r="S144" s="104"/>
      <c r="T144" s="108"/>
      <c r="U144" s="104"/>
      <c r="V144" s="104"/>
      <c r="W144" s="104"/>
      <c r="X144" s="104"/>
      <c r="Y144" s="104"/>
      <c r="Z144" s="104"/>
      <c r="AA144" s="108"/>
      <c r="AB144" s="104"/>
      <c r="AC144" s="104"/>
      <c r="AD144" s="104"/>
      <c r="AE144" s="104"/>
      <c r="AF144" s="104"/>
      <c r="AG144" s="110"/>
      <c r="AH144" s="27" t="s">
        <v>9</v>
      </c>
      <c r="AI144" s="29">
        <f>+COUNTA(C145:AG146)</f>
        <v>0</v>
      </c>
    </row>
    <row r="145" spans="2:36" s="26" customFormat="1" x14ac:dyDescent="0.15">
      <c r="B145" s="111" t="s">
        <v>7</v>
      </c>
      <c r="C145" s="113"/>
      <c r="D145" s="108"/>
      <c r="E145" s="108"/>
      <c r="F145" s="119"/>
      <c r="G145" s="108"/>
      <c r="H145" s="108"/>
      <c r="I145" s="108"/>
      <c r="J145" s="108"/>
      <c r="K145" s="108"/>
      <c r="L145" s="108"/>
      <c r="M145" s="119"/>
      <c r="N145" s="108"/>
      <c r="O145" s="108"/>
      <c r="P145" s="108"/>
      <c r="Q145" s="108"/>
      <c r="R145" s="108"/>
      <c r="S145" s="108"/>
      <c r="T145" s="119"/>
      <c r="U145" s="108"/>
      <c r="V145" s="108"/>
      <c r="W145" s="108"/>
      <c r="X145" s="108"/>
      <c r="Y145" s="108"/>
      <c r="Z145" s="108"/>
      <c r="AA145" s="119"/>
      <c r="AB145" s="108"/>
      <c r="AC145" s="108"/>
      <c r="AD145" s="108"/>
      <c r="AE145" s="108"/>
      <c r="AF145" s="108"/>
      <c r="AG145" s="115"/>
      <c r="AH145" s="32" t="s">
        <v>4</v>
      </c>
      <c r="AI145" s="33" t="e">
        <f>+AI144/AI141</f>
        <v>#DIV/0!</v>
      </c>
    </row>
    <row r="146" spans="2:36" s="26" customFormat="1" x14ac:dyDescent="0.15">
      <c r="B146" s="112"/>
      <c r="C146" s="114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16"/>
      <c r="AH146" s="34" t="s">
        <v>13</v>
      </c>
      <c r="AI146" s="35" t="str">
        <f>IF(7&gt;AI141,"対象外",IF(AI144&gt;=AI139,"OK","NG"))</f>
        <v>対象外</v>
      </c>
      <c r="AJ146" s="30" t="str">
        <f>IF(AI146="対象外","←７日間に満たない期間は達成判定の対象外",IF(AI146="NG","←月単位未達成","←月単位達成"))</f>
        <v>←７日間に満たない期間は達成判定の対象外</v>
      </c>
    </row>
    <row r="147" spans="2:36" hidden="1" x14ac:dyDescent="0.15">
      <c r="B147" s="15"/>
      <c r="C147" s="46" t="e">
        <f t="shared" ref="C147:AG147" si="49">IF(AND(DAY(C139)&gt;=22,DAY(C139)&lt;=28,C140="土"),1,0)</f>
        <v>#VALUE!</v>
      </c>
      <c r="D147" s="46" t="e">
        <f t="shared" si="49"/>
        <v>#VALUE!</v>
      </c>
      <c r="E147" s="46" t="e">
        <f t="shared" si="49"/>
        <v>#VALUE!</v>
      </c>
      <c r="F147" s="46" t="e">
        <f t="shared" si="49"/>
        <v>#VALUE!</v>
      </c>
      <c r="G147" s="46" t="e">
        <f t="shared" si="49"/>
        <v>#VALUE!</v>
      </c>
      <c r="H147" s="46" t="e">
        <f t="shared" si="49"/>
        <v>#VALUE!</v>
      </c>
      <c r="I147" s="46" t="e">
        <f t="shared" si="49"/>
        <v>#VALUE!</v>
      </c>
      <c r="J147" s="46" t="e">
        <f t="shared" si="49"/>
        <v>#VALUE!</v>
      </c>
      <c r="K147" s="46" t="e">
        <f t="shared" si="49"/>
        <v>#VALUE!</v>
      </c>
      <c r="L147" s="46" t="e">
        <f t="shared" si="49"/>
        <v>#VALUE!</v>
      </c>
      <c r="M147" s="46" t="e">
        <f t="shared" si="49"/>
        <v>#VALUE!</v>
      </c>
      <c r="N147" s="46" t="e">
        <f t="shared" si="49"/>
        <v>#VALUE!</v>
      </c>
      <c r="O147" s="46" t="e">
        <f t="shared" si="49"/>
        <v>#VALUE!</v>
      </c>
      <c r="P147" s="46" t="e">
        <f t="shared" si="49"/>
        <v>#VALUE!</v>
      </c>
      <c r="Q147" s="46" t="e">
        <f t="shared" si="49"/>
        <v>#VALUE!</v>
      </c>
      <c r="R147" s="46" t="e">
        <f t="shared" si="49"/>
        <v>#VALUE!</v>
      </c>
      <c r="S147" s="46" t="e">
        <f t="shared" si="49"/>
        <v>#VALUE!</v>
      </c>
      <c r="T147" s="46" t="e">
        <f t="shared" si="49"/>
        <v>#VALUE!</v>
      </c>
      <c r="U147" s="46" t="e">
        <f t="shared" si="49"/>
        <v>#VALUE!</v>
      </c>
      <c r="V147" s="46" t="e">
        <f t="shared" si="49"/>
        <v>#VALUE!</v>
      </c>
      <c r="W147" s="46" t="e">
        <f t="shared" si="49"/>
        <v>#VALUE!</v>
      </c>
      <c r="X147" s="46" t="e">
        <f t="shared" si="49"/>
        <v>#VALUE!</v>
      </c>
      <c r="Y147" s="46" t="e">
        <f t="shared" si="49"/>
        <v>#VALUE!</v>
      </c>
      <c r="Z147" s="46" t="e">
        <f t="shared" si="49"/>
        <v>#VALUE!</v>
      </c>
      <c r="AA147" s="46" t="e">
        <f t="shared" si="49"/>
        <v>#VALUE!</v>
      </c>
      <c r="AB147" s="46" t="e">
        <f t="shared" si="49"/>
        <v>#VALUE!</v>
      </c>
      <c r="AC147" s="46" t="e">
        <f t="shared" si="49"/>
        <v>#VALUE!</v>
      </c>
      <c r="AD147" s="46" t="e">
        <f t="shared" si="49"/>
        <v>#VALUE!</v>
      </c>
      <c r="AE147" s="46" t="e">
        <f t="shared" si="49"/>
        <v>#VALUE!</v>
      </c>
      <c r="AF147" s="46" t="e">
        <f t="shared" si="49"/>
        <v>#VALUE!</v>
      </c>
      <c r="AG147" s="46" t="e">
        <f t="shared" si="49"/>
        <v>#VALUE!</v>
      </c>
      <c r="AH147" s="47" t="s">
        <v>21</v>
      </c>
      <c r="AI147" s="48">
        <f>_xlfn.AGGREGATE(9,6,C147:AG147)</f>
        <v>0</v>
      </c>
      <c r="AJ147" s="30"/>
    </row>
    <row r="148" spans="2:36" hidden="1" x14ac:dyDescent="0.15">
      <c r="B148" s="15"/>
      <c r="C148" s="49" t="e">
        <f t="shared" ref="C148:AG148" si="50">IF(AND(DAY(C139)&gt;=22,DAY(C139)&lt;=28,C140="土",OR(C145="休",C145="雨")),1,0)</f>
        <v>#VALUE!</v>
      </c>
      <c r="D148" s="49" t="e">
        <f t="shared" si="50"/>
        <v>#VALUE!</v>
      </c>
      <c r="E148" s="49" t="e">
        <f t="shared" si="50"/>
        <v>#VALUE!</v>
      </c>
      <c r="F148" s="49" t="e">
        <f t="shared" si="50"/>
        <v>#VALUE!</v>
      </c>
      <c r="G148" s="49" t="e">
        <f t="shared" si="50"/>
        <v>#VALUE!</v>
      </c>
      <c r="H148" s="49" t="e">
        <f t="shared" si="50"/>
        <v>#VALUE!</v>
      </c>
      <c r="I148" s="49" t="e">
        <f t="shared" si="50"/>
        <v>#VALUE!</v>
      </c>
      <c r="J148" s="49" t="e">
        <f t="shared" si="50"/>
        <v>#VALUE!</v>
      </c>
      <c r="K148" s="49" t="e">
        <f t="shared" si="50"/>
        <v>#VALUE!</v>
      </c>
      <c r="L148" s="49" t="e">
        <f t="shared" si="50"/>
        <v>#VALUE!</v>
      </c>
      <c r="M148" s="49" t="e">
        <f t="shared" si="50"/>
        <v>#VALUE!</v>
      </c>
      <c r="N148" s="49" t="e">
        <f t="shared" si="50"/>
        <v>#VALUE!</v>
      </c>
      <c r="O148" s="49" t="e">
        <f t="shared" si="50"/>
        <v>#VALUE!</v>
      </c>
      <c r="P148" s="49" t="e">
        <f t="shared" si="50"/>
        <v>#VALUE!</v>
      </c>
      <c r="Q148" s="49" t="e">
        <f t="shared" si="50"/>
        <v>#VALUE!</v>
      </c>
      <c r="R148" s="49" t="e">
        <f t="shared" si="50"/>
        <v>#VALUE!</v>
      </c>
      <c r="S148" s="49" t="e">
        <f t="shared" si="50"/>
        <v>#VALUE!</v>
      </c>
      <c r="T148" s="49" t="e">
        <f t="shared" si="50"/>
        <v>#VALUE!</v>
      </c>
      <c r="U148" s="49" t="e">
        <f t="shared" si="50"/>
        <v>#VALUE!</v>
      </c>
      <c r="V148" s="49" t="e">
        <f t="shared" si="50"/>
        <v>#VALUE!</v>
      </c>
      <c r="W148" s="49" t="e">
        <f t="shared" si="50"/>
        <v>#VALUE!</v>
      </c>
      <c r="X148" s="49" t="e">
        <f t="shared" si="50"/>
        <v>#VALUE!</v>
      </c>
      <c r="Y148" s="49" t="e">
        <f t="shared" si="50"/>
        <v>#VALUE!</v>
      </c>
      <c r="Z148" s="49" t="e">
        <f t="shared" si="50"/>
        <v>#VALUE!</v>
      </c>
      <c r="AA148" s="49" t="e">
        <f t="shared" si="50"/>
        <v>#VALUE!</v>
      </c>
      <c r="AB148" s="49" t="e">
        <f t="shared" si="50"/>
        <v>#VALUE!</v>
      </c>
      <c r="AC148" s="49" t="e">
        <f t="shared" si="50"/>
        <v>#VALUE!</v>
      </c>
      <c r="AD148" s="49" t="e">
        <f t="shared" si="50"/>
        <v>#VALUE!</v>
      </c>
      <c r="AE148" s="49" t="e">
        <f t="shared" si="50"/>
        <v>#VALUE!</v>
      </c>
      <c r="AF148" s="49" t="e">
        <f t="shared" si="50"/>
        <v>#VALUE!</v>
      </c>
      <c r="AG148" s="49" t="e">
        <f t="shared" si="50"/>
        <v>#VALUE!</v>
      </c>
      <c r="AH148" s="50" t="s">
        <v>22</v>
      </c>
      <c r="AI148" s="48">
        <f>_xlfn.AGGREGATE(9,6,C148:AG148)</f>
        <v>0</v>
      </c>
      <c r="AJ148" s="30"/>
    </row>
    <row r="149" spans="2:36" s="26" customFormat="1" x14ac:dyDescent="0.15"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I149" s="41"/>
    </row>
    <row r="150" spans="2:36" hidden="1" x14ac:dyDescent="0.15">
      <c r="C150" s="2" t="e">
        <f>YEAR(C153)</f>
        <v>#VALUE!</v>
      </c>
      <c r="D150" s="2" t="e">
        <f>MONTH(C153)</f>
        <v>#VALUE!</v>
      </c>
    </row>
    <row r="151" spans="2:36" x14ac:dyDescent="0.15">
      <c r="B151" s="6" t="s">
        <v>14</v>
      </c>
      <c r="C151" s="117" t="e">
        <f>C153</f>
        <v>#VALUE!</v>
      </c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2"/>
    </row>
    <row r="152" spans="2:36" hidden="1" x14ac:dyDescent="0.15">
      <c r="B152" s="36"/>
      <c r="C152" s="22" t="e">
        <f>DATE($C150,$D150,1)</f>
        <v>#VALUE!</v>
      </c>
      <c r="D152" s="22" t="e">
        <f t="shared" ref="D152:AG152" si="51">C152+1</f>
        <v>#VALUE!</v>
      </c>
      <c r="E152" s="22" t="e">
        <f t="shared" si="51"/>
        <v>#VALUE!</v>
      </c>
      <c r="F152" s="22" t="e">
        <f t="shared" si="51"/>
        <v>#VALUE!</v>
      </c>
      <c r="G152" s="22" t="e">
        <f t="shared" si="51"/>
        <v>#VALUE!</v>
      </c>
      <c r="H152" s="22" t="e">
        <f t="shared" si="51"/>
        <v>#VALUE!</v>
      </c>
      <c r="I152" s="22" t="e">
        <f t="shared" si="51"/>
        <v>#VALUE!</v>
      </c>
      <c r="J152" s="22" t="e">
        <f t="shared" si="51"/>
        <v>#VALUE!</v>
      </c>
      <c r="K152" s="22" t="e">
        <f t="shared" si="51"/>
        <v>#VALUE!</v>
      </c>
      <c r="L152" s="22" t="e">
        <f t="shared" si="51"/>
        <v>#VALUE!</v>
      </c>
      <c r="M152" s="22" t="e">
        <f t="shared" si="51"/>
        <v>#VALUE!</v>
      </c>
      <c r="N152" s="22" t="e">
        <f t="shared" si="51"/>
        <v>#VALUE!</v>
      </c>
      <c r="O152" s="22" t="e">
        <f t="shared" si="51"/>
        <v>#VALUE!</v>
      </c>
      <c r="P152" s="22" t="e">
        <f t="shared" si="51"/>
        <v>#VALUE!</v>
      </c>
      <c r="Q152" s="22" t="e">
        <f t="shared" si="51"/>
        <v>#VALUE!</v>
      </c>
      <c r="R152" s="22" t="e">
        <f t="shared" si="51"/>
        <v>#VALUE!</v>
      </c>
      <c r="S152" s="22" t="e">
        <f t="shared" si="51"/>
        <v>#VALUE!</v>
      </c>
      <c r="T152" s="22" t="e">
        <f t="shared" si="51"/>
        <v>#VALUE!</v>
      </c>
      <c r="U152" s="22" t="e">
        <f t="shared" si="51"/>
        <v>#VALUE!</v>
      </c>
      <c r="V152" s="22" t="e">
        <f t="shared" si="51"/>
        <v>#VALUE!</v>
      </c>
      <c r="W152" s="22" t="e">
        <f t="shared" si="51"/>
        <v>#VALUE!</v>
      </c>
      <c r="X152" s="22" t="e">
        <f t="shared" si="51"/>
        <v>#VALUE!</v>
      </c>
      <c r="Y152" s="22" t="e">
        <f t="shared" si="51"/>
        <v>#VALUE!</v>
      </c>
      <c r="Z152" s="22" t="e">
        <f t="shared" si="51"/>
        <v>#VALUE!</v>
      </c>
      <c r="AA152" s="22" t="e">
        <f t="shared" si="51"/>
        <v>#VALUE!</v>
      </c>
      <c r="AB152" s="22" t="e">
        <f t="shared" si="51"/>
        <v>#VALUE!</v>
      </c>
      <c r="AC152" s="22" t="e">
        <f t="shared" si="51"/>
        <v>#VALUE!</v>
      </c>
      <c r="AD152" s="22" t="e">
        <f t="shared" si="51"/>
        <v>#VALUE!</v>
      </c>
      <c r="AE152" s="22" t="e">
        <f t="shared" si="51"/>
        <v>#VALUE!</v>
      </c>
      <c r="AF152" s="22" t="e">
        <f t="shared" si="51"/>
        <v>#VALUE!</v>
      </c>
      <c r="AG152" s="22" t="e">
        <f t="shared" si="51"/>
        <v>#VALUE!</v>
      </c>
      <c r="AH152" s="37"/>
      <c r="AI152" s="38"/>
    </row>
    <row r="153" spans="2:36" x14ac:dyDescent="0.15">
      <c r="B153" s="20" t="s">
        <v>15</v>
      </c>
      <c r="C153" s="39" t="e">
        <f>IF(EDATE(C138,1)&gt;$G$5,"",EDATE(C138,1))</f>
        <v>#VALUE!</v>
      </c>
      <c r="D153" s="22" t="e">
        <f t="shared" ref="D153:AG153" si="52">IF(D152&gt;$G$5,"",IF(C153=EOMONTH(DATE($C150,$D150,1),0),"",IF(C153="","",C153+1)))</f>
        <v>#VALUE!</v>
      </c>
      <c r="E153" s="22" t="e">
        <f t="shared" si="52"/>
        <v>#VALUE!</v>
      </c>
      <c r="F153" s="22" t="e">
        <f t="shared" si="52"/>
        <v>#VALUE!</v>
      </c>
      <c r="G153" s="22" t="e">
        <f t="shared" si="52"/>
        <v>#VALUE!</v>
      </c>
      <c r="H153" s="22" t="e">
        <f t="shared" si="52"/>
        <v>#VALUE!</v>
      </c>
      <c r="I153" s="22" t="e">
        <f t="shared" si="52"/>
        <v>#VALUE!</v>
      </c>
      <c r="J153" s="22" t="e">
        <f t="shared" si="52"/>
        <v>#VALUE!</v>
      </c>
      <c r="K153" s="22" t="e">
        <f t="shared" si="52"/>
        <v>#VALUE!</v>
      </c>
      <c r="L153" s="22" t="e">
        <f t="shared" si="52"/>
        <v>#VALUE!</v>
      </c>
      <c r="M153" s="22" t="e">
        <f t="shared" si="52"/>
        <v>#VALUE!</v>
      </c>
      <c r="N153" s="22" t="e">
        <f t="shared" si="52"/>
        <v>#VALUE!</v>
      </c>
      <c r="O153" s="22" t="e">
        <f t="shared" si="52"/>
        <v>#VALUE!</v>
      </c>
      <c r="P153" s="22" t="e">
        <f t="shared" si="52"/>
        <v>#VALUE!</v>
      </c>
      <c r="Q153" s="22" t="e">
        <f t="shared" si="52"/>
        <v>#VALUE!</v>
      </c>
      <c r="R153" s="22" t="e">
        <f t="shared" si="52"/>
        <v>#VALUE!</v>
      </c>
      <c r="S153" s="22" t="e">
        <f t="shared" si="52"/>
        <v>#VALUE!</v>
      </c>
      <c r="T153" s="22" t="e">
        <f t="shared" si="52"/>
        <v>#VALUE!</v>
      </c>
      <c r="U153" s="22" t="e">
        <f t="shared" si="52"/>
        <v>#VALUE!</v>
      </c>
      <c r="V153" s="22" t="e">
        <f t="shared" si="52"/>
        <v>#VALUE!</v>
      </c>
      <c r="W153" s="22" t="e">
        <f t="shared" si="52"/>
        <v>#VALUE!</v>
      </c>
      <c r="X153" s="22" t="e">
        <f t="shared" si="52"/>
        <v>#VALUE!</v>
      </c>
      <c r="Y153" s="22" t="e">
        <f t="shared" si="52"/>
        <v>#VALUE!</v>
      </c>
      <c r="Z153" s="22" t="e">
        <f t="shared" si="52"/>
        <v>#VALUE!</v>
      </c>
      <c r="AA153" s="22" t="e">
        <f t="shared" si="52"/>
        <v>#VALUE!</v>
      </c>
      <c r="AB153" s="22" t="e">
        <f t="shared" si="52"/>
        <v>#VALUE!</v>
      </c>
      <c r="AC153" s="22" t="e">
        <f t="shared" si="52"/>
        <v>#VALUE!</v>
      </c>
      <c r="AD153" s="22" t="e">
        <f t="shared" si="52"/>
        <v>#VALUE!</v>
      </c>
      <c r="AE153" s="22" t="e">
        <f t="shared" si="52"/>
        <v>#VALUE!</v>
      </c>
      <c r="AF153" s="22" t="e">
        <f t="shared" si="52"/>
        <v>#VALUE!</v>
      </c>
      <c r="AG153" s="22" t="e">
        <f t="shared" si="52"/>
        <v>#VALUE!</v>
      </c>
      <c r="AH153" s="23" t="s">
        <v>16</v>
      </c>
      <c r="AI153" s="24">
        <f>+COUNTIFS(C154:AG154,"土",C155:AG155,"")+COUNTIFS(C154:AG154,"日",C155:AG155,"")</f>
        <v>0</v>
      </c>
    </row>
    <row r="154" spans="2:36" s="26" customFormat="1" x14ac:dyDescent="0.15">
      <c r="B154" s="40" t="s">
        <v>5</v>
      </c>
      <c r="C154" s="51" t="str">
        <f>IFERROR(TEXT(WEEKDAY(+C153),"aaa"),"")</f>
        <v/>
      </c>
      <c r="D154" s="51" t="str">
        <f t="shared" ref="D154:AG154" si="53">IFERROR(TEXT(WEEKDAY(+D153),"aaa"),"")</f>
        <v/>
      </c>
      <c r="E154" s="51" t="str">
        <f t="shared" si="53"/>
        <v/>
      </c>
      <c r="F154" s="51" t="str">
        <f t="shared" si="53"/>
        <v/>
      </c>
      <c r="G154" s="51" t="str">
        <f t="shared" si="53"/>
        <v/>
      </c>
      <c r="H154" s="51" t="str">
        <f t="shared" si="53"/>
        <v/>
      </c>
      <c r="I154" s="51" t="str">
        <f t="shared" si="53"/>
        <v/>
      </c>
      <c r="J154" s="51" t="str">
        <f t="shared" si="53"/>
        <v/>
      </c>
      <c r="K154" s="51" t="str">
        <f t="shared" si="53"/>
        <v/>
      </c>
      <c r="L154" s="51" t="str">
        <f t="shared" si="53"/>
        <v/>
      </c>
      <c r="M154" s="51" t="str">
        <f t="shared" si="53"/>
        <v/>
      </c>
      <c r="N154" s="51" t="str">
        <f t="shared" si="53"/>
        <v/>
      </c>
      <c r="O154" s="51" t="str">
        <f t="shared" si="53"/>
        <v/>
      </c>
      <c r="P154" s="51" t="str">
        <f t="shared" si="53"/>
        <v/>
      </c>
      <c r="Q154" s="51" t="str">
        <f t="shared" si="53"/>
        <v/>
      </c>
      <c r="R154" s="51" t="str">
        <f t="shared" si="53"/>
        <v/>
      </c>
      <c r="S154" s="51" t="str">
        <f t="shared" si="53"/>
        <v/>
      </c>
      <c r="T154" s="51" t="str">
        <f t="shared" si="53"/>
        <v/>
      </c>
      <c r="U154" s="51" t="str">
        <f t="shared" si="53"/>
        <v/>
      </c>
      <c r="V154" s="51" t="str">
        <f t="shared" si="53"/>
        <v/>
      </c>
      <c r="W154" s="51" t="str">
        <f t="shared" si="53"/>
        <v/>
      </c>
      <c r="X154" s="51" t="str">
        <f t="shared" si="53"/>
        <v/>
      </c>
      <c r="Y154" s="51" t="str">
        <f t="shared" si="53"/>
        <v/>
      </c>
      <c r="Z154" s="51" t="str">
        <f t="shared" si="53"/>
        <v/>
      </c>
      <c r="AA154" s="51" t="str">
        <f t="shared" si="53"/>
        <v/>
      </c>
      <c r="AB154" s="51" t="str">
        <f t="shared" si="53"/>
        <v/>
      </c>
      <c r="AC154" s="51" t="str">
        <f t="shared" si="53"/>
        <v/>
      </c>
      <c r="AD154" s="51" t="str">
        <f t="shared" si="53"/>
        <v/>
      </c>
      <c r="AE154" s="51" t="str">
        <f t="shared" si="53"/>
        <v/>
      </c>
      <c r="AF154" s="51" t="str">
        <f t="shared" si="53"/>
        <v/>
      </c>
      <c r="AG154" s="51" t="str">
        <f t="shared" si="53"/>
        <v/>
      </c>
      <c r="AH154" s="23" t="s">
        <v>20</v>
      </c>
      <c r="AI154" s="24">
        <f>+COUNTIF(C155:AG155,"夏休")+COUNTIF(C155:AG155,"冬休")+COUNTIF(C155:AG155,"中止")+COUNTIF(C155:AG155,"工場")+COUNTIF(C155:AG155,"他")</f>
        <v>0</v>
      </c>
    </row>
    <row r="155" spans="2:36" s="26" customFormat="1" ht="13.5" customHeight="1" x14ac:dyDescent="0.15">
      <c r="B155" s="83" t="s">
        <v>19</v>
      </c>
      <c r="C155" s="85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105"/>
      <c r="AH155" s="27" t="s">
        <v>2</v>
      </c>
      <c r="AI155" s="28">
        <f>COUNT(C153:AG153)-AI154</f>
        <v>0</v>
      </c>
    </row>
    <row r="156" spans="2:36" s="26" customFormat="1" ht="13.5" customHeight="1" x14ac:dyDescent="0.15">
      <c r="B156" s="84"/>
      <c r="C156" s="85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105"/>
      <c r="AH156" s="27" t="s">
        <v>6</v>
      </c>
      <c r="AI156" s="29">
        <f>+COUNTIF(C157:AG158,"休")</f>
        <v>0</v>
      </c>
      <c r="AJ156" s="30" t="e">
        <f>IF(AI157&gt;0.285,"",IF(AI156&lt;AI153,"←計画日数が足りません",""))</f>
        <v>#DIV/0!</v>
      </c>
    </row>
    <row r="157" spans="2:36" s="26" customFormat="1" ht="13.5" customHeight="1" x14ac:dyDescent="0.15">
      <c r="B157" s="106" t="s">
        <v>0</v>
      </c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10"/>
      <c r="AH157" s="27" t="s">
        <v>8</v>
      </c>
      <c r="AI157" s="31" t="e">
        <f>+AI156/AI155</f>
        <v>#DIV/0!</v>
      </c>
    </row>
    <row r="158" spans="2:36" s="26" customFormat="1" x14ac:dyDescent="0.15">
      <c r="B158" s="106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10"/>
      <c r="AH158" s="27" t="s">
        <v>9</v>
      </c>
      <c r="AI158" s="29">
        <f>+COUNTA(C159:AG160)</f>
        <v>0</v>
      </c>
    </row>
    <row r="159" spans="2:36" s="26" customFormat="1" x14ac:dyDescent="0.15">
      <c r="B159" s="111" t="s">
        <v>7</v>
      </c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15"/>
      <c r="AH159" s="32" t="s">
        <v>4</v>
      </c>
      <c r="AI159" s="33" t="e">
        <f>+AI158/AI155</f>
        <v>#DIV/0!</v>
      </c>
    </row>
    <row r="160" spans="2:36" s="26" customFormat="1" x14ac:dyDescent="0.15">
      <c r="B160" s="112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16"/>
      <c r="AH160" s="34" t="s">
        <v>13</v>
      </c>
      <c r="AI160" s="35" t="str">
        <f>IF(7&gt;AI155,"対象外",IF(AI158&gt;=AI153,"OK","NG"))</f>
        <v>対象外</v>
      </c>
      <c r="AJ160" s="30" t="str">
        <f>IF(AI160="対象外","←７日間に満たない期間は達成判定の対象外",IF(AI160="NG","←月単位未達成","←月単位達成"))</f>
        <v>←７日間に満たない期間は達成判定の対象外</v>
      </c>
    </row>
    <row r="161" spans="2:36" hidden="1" x14ac:dyDescent="0.15">
      <c r="B161" s="15"/>
      <c r="C161" s="46" t="e">
        <f t="shared" ref="C161:AG161" si="54">IF(AND(DAY(C153)&gt;=22,DAY(C153)&lt;=28,C154="土"),1,0)</f>
        <v>#VALUE!</v>
      </c>
      <c r="D161" s="46" t="e">
        <f t="shared" si="54"/>
        <v>#VALUE!</v>
      </c>
      <c r="E161" s="46" t="e">
        <f t="shared" si="54"/>
        <v>#VALUE!</v>
      </c>
      <c r="F161" s="46" t="e">
        <f t="shared" si="54"/>
        <v>#VALUE!</v>
      </c>
      <c r="G161" s="46" t="e">
        <f t="shared" si="54"/>
        <v>#VALUE!</v>
      </c>
      <c r="H161" s="46" t="e">
        <f t="shared" si="54"/>
        <v>#VALUE!</v>
      </c>
      <c r="I161" s="46" t="e">
        <f t="shared" si="54"/>
        <v>#VALUE!</v>
      </c>
      <c r="J161" s="46" t="e">
        <f t="shared" si="54"/>
        <v>#VALUE!</v>
      </c>
      <c r="K161" s="46" t="e">
        <f t="shared" si="54"/>
        <v>#VALUE!</v>
      </c>
      <c r="L161" s="46" t="e">
        <f t="shared" si="54"/>
        <v>#VALUE!</v>
      </c>
      <c r="M161" s="46" t="e">
        <f t="shared" si="54"/>
        <v>#VALUE!</v>
      </c>
      <c r="N161" s="46" t="e">
        <f t="shared" si="54"/>
        <v>#VALUE!</v>
      </c>
      <c r="O161" s="46" t="e">
        <f t="shared" si="54"/>
        <v>#VALUE!</v>
      </c>
      <c r="P161" s="46" t="e">
        <f t="shared" si="54"/>
        <v>#VALUE!</v>
      </c>
      <c r="Q161" s="46" t="e">
        <f t="shared" si="54"/>
        <v>#VALUE!</v>
      </c>
      <c r="R161" s="46" t="e">
        <f t="shared" si="54"/>
        <v>#VALUE!</v>
      </c>
      <c r="S161" s="46" t="e">
        <f t="shared" si="54"/>
        <v>#VALUE!</v>
      </c>
      <c r="T161" s="46" t="e">
        <f t="shared" si="54"/>
        <v>#VALUE!</v>
      </c>
      <c r="U161" s="46" t="e">
        <f t="shared" si="54"/>
        <v>#VALUE!</v>
      </c>
      <c r="V161" s="46" t="e">
        <f t="shared" si="54"/>
        <v>#VALUE!</v>
      </c>
      <c r="W161" s="46" t="e">
        <f t="shared" si="54"/>
        <v>#VALUE!</v>
      </c>
      <c r="X161" s="46" t="e">
        <f t="shared" si="54"/>
        <v>#VALUE!</v>
      </c>
      <c r="Y161" s="46" t="e">
        <f t="shared" si="54"/>
        <v>#VALUE!</v>
      </c>
      <c r="Z161" s="46" t="e">
        <f t="shared" si="54"/>
        <v>#VALUE!</v>
      </c>
      <c r="AA161" s="46" t="e">
        <f t="shared" si="54"/>
        <v>#VALUE!</v>
      </c>
      <c r="AB161" s="46" t="e">
        <f t="shared" si="54"/>
        <v>#VALUE!</v>
      </c>
      <c r="AC161" s="46" t="e">
        <f t="shared" si="54"/>
        <v>#VALUE!</v>
      </c>
      <c r="AD161" s="46" t="e">
        <f t="shared" si="54"/>
        <v>#VALUE!</v>
      </c>
      <c r="AE161" s="46" t="e">
        <f t="shared" si="54"/>
        <v>#VALUE!</v>
      </c>
      <c r="AF161" s="46" t="e">
        <f t="shared" si="54"/>
        <v>#VALUE!</v>
      </c>
      <c r="AG161" s="46" t="e">
        <f t="shared" si="54"/>
        <v>#VALUE!</v>
      </c>
      <c r="AH161" s="47" t="s">
        <v>21</v>
      </c>
      <c r="AI161" s="48">
        <f>_xlfn.AGGREGATE(9,6,C161:AG161)</f>
        <v>0</v>
      </c>
      <c r="AJ161" s="30"/>
    </row>
    <row r="162" spans="2:36" hidden="1" x14ac:dyDescent="0.15">
      <c r="B162" s="15"/>
      <c r="C162" s="49" t="e">
        <f t="shared" ref="C162:AG162" si="55">IF(AND(DAY(C153)&gt;=22,DAY(C153)&lt;=28,C154="土",OR(C159="休",C159="雨")),1,0)</f>
        <v>#VALUE!</v>
      </c>
      <c r="D162" s="49" t="e">
        <f t="shared" si="55"/>
        <v>#VALUE!</v>
      </c>
      <c r="E162" s="49" t="e">
        <f t="shared" si="55"/>
        <v>#VALUE!</v>
      </c>
      <c r="F162" s="49" t="e">
        <f t="shared" si="55"/>
        <v>#VALUE!</v>
      </c>
      <c r="G162" s="49" t="e">
        <f t="shared" si="55"/>
        <v>#VALUE!</v>
      </c>
      <c r="H162" s="49" t="e">
        <f t="shared" si="55"/>
        <v>#VALUE!</v>
      </c>
      <c r="I162" s="49" t="e">
        <f t="shared" si="55"/>
        <v>#VALUE!</v>
      </c>
      <c r="J162" s="49" t="e">
        <f t="shared" si="55"/>
        <v>#VALUE!</v>
      </c>
      <c r="K162" s="49" t="e">
        <f t="shared" si="55"/>
        <v>#VALUE!</v>
      </c>
      <c r="L162" s="49" t="e">
        <f t="shared" si="55"/>
        <v>#VALUE!</v>
      </c>
      <c r="M162" s="49" t="e">
        <f t="shared" si="55"/>
        <v>#VALUE!</v>
      </c>
      <c r="N162" s="49" t="e">
        <f t="shared" si="55"/>
        <v>#VALUE!</v>
      </c>
      <c r="O162" s="49" t="e">
        <f t="shared" si="55"/>
        <v>#VALUE!</v>
      </c>
      <c r="P162" s="49" t="e">
        <f t="shared" si="55"/>
        <v>#VALUE!</v>
      </c>
      <c r="Q162" s="49" t="e">
        <f t="shared" si="55"/>
        <v>#VALUE!</v>
      </c>
      <c r="R162" s="49" t="e">
        <f t="shared" si="55"/>
        <v>#VALUE!</v>
      </c>
      <c r="S162" s="49" t="e">
        <f t="shared" si="55"/>
        <v>#VALUE!</v>
      </c>
      <c r="T162" s="49" t="e">
        <f t="shared" si="55"/>
        <v>#VALUE!</v>
      </c>
      <c r="U162" s="49" t="e">
        <f t="shared" si="55"/>
        <v>#VALUE!</v>
      </c>
      <c r="V162" s="49" t="e">
        <f t="shared" si="55"/>
        <v>#VALUE!</v>
      </c>
      <c r="W162" s="49" t="e">
        <f t="shared" si="55"/>
        <v>#VALUE!</v>
      </c>
      <c r="X162" s="49" t="e">
        <f t="shared" si="55"/>
        <v>#VALUE!</v>
      </c>
      <c r="Y162" s="49" t="e">
        <f t="shared" si="55"/>
        <v>#VALUE!</v>
      </c>
      <c r="Z162" s="49" t="e">
        <f t="shared" si="55"/>
        <v>#VALUE!</v>
      </c>
      <c r="AA162" s="49" t="e">
        <f t="shared" si="55"/>
        <v>#VALUE!</v>
      </c>
      <c r="AB162" s="49" t="e">
        <f t="shared" si="55"/>
        <v>#VALUE!</v>
      </c>
      <c r="AC162" s="49" t="e">
        <f t="shared" si="55"/>
        <v>#VALUE!</v>
      </c>
      <c r="AD162" s="49" t="e">
        <f t="shared" si="55"/>
        <v>#VALUE!</v>
      </c>
      <c r="AE162" s="49" t="e">
        <f t="shared" si="55"/>
        <v>#VALUE!</v>
      </c>
      <c r="AF162" s="49" t="e">
        <f t="shared" si="55"/>
        <v>#VALUE!</v>
      </c>
      <c r="AG162" s="49" t="e">
        <f t="shared" si="55"/>
        <v>#VALUE!</v>
      </c>
      <c r="AH162" s="50" t="s">
        <v>22</v>
      </c>
      <c r="AI162" s="48">
        <f>_xlfn.AGGREGATE(9,6,C162:AG162)</f>
        <v>0</v>
      </c>
      <c r="AJ162" s="30"/>
    </row>
    <row r="163" spans="2:36" s="26" customFormat="1" x14ac:dyDescent="0.15">
      <c r="B163" s="41"/>
      <c r="C163" s="41"/>
      <c r="D163" s="41"/>
      <c r="E163" s="41"/>
      <c r="F163" s="46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I163" s="41"/>
    </row>
    <row r="164" spans="2:36" hidden="1" x14ac:dyDescent="0.15">
      <c r="C164" s="2" t="e">
        <f>YEAR(C167)</f>
        <v>#VALUE!</v>
      </c>
      <c r="D164" s="2" t="e">
        <f>MONTH(C167)</f>
        <v>#VALUE!</v>
      </c>
    </row>
    <row r="165" spans="2:36" x14ac:dyDescent="0.15">
      <c r="B165" s="6" t="s">
        <v>14</v>
      </c>
      <c r="C165" s="117" t="e">
        <f>C167</f>
        <v>#VALUE!</v>
      </c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2"/>
    </row>
    <row r="166" spans="2:36" hidden="1" x14ac:dyDescent="0.15">
      <c r="B166" s="36"/>
      <c r="C166" s="22" t="e">
        <f>DATE($C164,$D164,1)</f>
        <v>#VALUE!</v>
      </c>
      <c r="D166" s="22" t="e">
        <f t="shared" ref="D166:AG166" si="56">C166+1</f>
        <v>#VALUE!</v>
      </c>
      <c r="E166" s="22" t="e">
        <f t="shared" si="56"/>
        <v>#VALUE!</v>
      </c>
      <c r="F166" s="22" t="e">
        <f t="shared" si="56"/>
        <v>#VALUE!</v>
      </c>
      <c r="G166" s="22" t="e">
        <f t="shared" si="56"/>
        <v>#VALUE!</v>
      </c>
      <c r="H166" s="22" t="e">
        <f t="shared" si="56"/>
        <v>#VALUE!</v>
      </c>
      <c r="I166" s="22" t="e">
        <f t="shared" si="56"/>
        <v>#VALUE!</v>
      </c>
      <c r="J166" s="22" t="e">
        <f t="shared" si="56"/>
        <v>#VALUE!</v>
      </c>
      <c r="K166" s="22" t="e">
        <f t="shared" si="56"/>
        <v>#VALUE!</v>
      </c>
      <c r="L166" s="22" t="e">
        <f t="shared" si="56"/>
        <v>#VALUE!</v>
      </c>
      <c r="M166" s="22" t="e">
        <f t="shared" si="56"/>
        <v>#VALUE!</v>
      </c>
      <c r="N166" s="22" t="e">
        <f t="shared" si="56"/>
        <v>#VALUE!</v>
      </c>
      <c r="O166" s="22" t="e">
        <f t="shared" si="56"/>
        <v>#VALUE!</v>
      </c>
      <c r="P166" s="22" t="e">
        <f t="shared" si="56"/>
        <v>#VALUE!</v>
      </c>
      <c r="Q166" s="22" t="e">
        <f t="shared" si="56"/>
        <v>#VALUE!</v>
      </c>
      <c r="R166" s="22" t="e">
        <f t="shared" si="56"/>
        <v>#VALUE!</v>
      </c>
      <c r="S166" s="22" t="e">
        <f t="shared" si="56"/>
        <v>#VALUE!</v>
      </c>
      <c r="T166" s="22" t="e">
        <f t="shared" si="56"/>
        <v>#VALUE!</v>
      </c>
      <c r="U166" s="22" t="e">
        <f t="shared" si="56"/>
        <v>#VALUE!</v>
      </c>
      <c r="V166" s="22" t="e">
        <f t="shared" si="56"/>
        <v>#VALUE!</v>
      </c>
      <c r="W166" s="22" t="e">
        <f t="shared" si="56"/>
        <v>#VALUE!</v>
      </c>
      <c r="X166" s="22" t="e">
        <f t="shared" si="56"/>
        <v>#VALUE!</v>
      </c>
      <c r="Y166" s="22" t="e">
        <f t="shared" si="56"/>
        <v>#VALUE!</v>
      </c>
      <c r="Z166" s="22" t="e">
        <f t="shared" si="56"/>
        <v>#VALUE!</v>
      </c>
      <c r="AA166" s="22" t="e">
        <f t="shared" si="56"/>
        <v>#VALUE!</v>
      </c>
      <c r="AB166" s="22" t="e">
        <f t="shared" si="56"/>
        <v>#VALUE!</v>
      </c>
      <c r="AC166" s="22" t="e">
        <f t="shared" si="56"/>
        <v>#VALUE!</v>
      </c>
      <c r="AD166" s="22" t="e">
        <f t="shared" si="56"/>
        <v>#VALUE!</v>
      </c>
      <c r="AE166" s="22" t="e">
        <f t="shared" si="56"/>
        <v>#VALUE!</v>
      </c>
      <c r="AF166" s="22" t="e">
        <f t="shared" si="56"/>
        <v>#VALUE!</v>
      </c>
      <c r="AG166" s="22" t="e">
        <f t="shared" si="56"/>
        <v>#VALUE!</v>
      </c>
      <c r="AH166" s="37"/>
      <c r="AI166" s="38"/>
    </row>
    <row r="167" spans="2:36" x14ac:dyDescent="0.15">
      <c r="B167" s="20" t="s">
        <v>15</v>
      </c>
      <c r="C167" s="39" t="e">
        <f>IF(EDATE(C152,1)&gt;$G$5,"",EDATE(C152,1))</f>
        <v>#VALUE!</v>
      </c>
      <c r="D167" s="22" t="e">
        <f t="shared" ref="D167:AG167" si="57">IF(D166&gt;$G$5,"",IF(C167=EOMONTH(DATE($C164,$D164,1),0),"",IF(C167="","",C167+1)))</f>
        <v>#VALUE!</v>
      </c>
      <c r="E167" s="22" t="e">
        <f t="shared" si="57"/>
        <v>#VALUE!</v>
      </c>
      <c r="F167" s="22" t="e">
        <f t="shared" si="57"/>
        <v>#VALUE!</v>
      </c>
      <c r="G167" s="22" t="e">
        <f t="shared" si="57"/>
        <v>#VALUE!</v>
      </c>
      <c r="H167" s="22" t="e">
        <f t="shared" si="57"/>
        <v>#VALUE!</v>
      </c>
      <c r="I167" s="22" t="e">
        <f t="shared" si="57"/>
        <v>#VALUE!</v>
      </c>
      <c r="J167" s="22" t="e">
        <f t="shared" si="57"/>
        <v>#VALUE!</v>
      </c>
      <c r="K167" s="22" t="e">
        <f t="shared" si="57"/>
        <v>#VALUE!</v>
      </c>
      <c r="L167" s="22" t="e">
        <f t="shared" si="57"/>
        <v>#VALUE!</v>
      </c>
      <c r="M167" s="22" t="e">
        <f t="shared" si="57"/>
        <v>#VALUE!</v>
      </c>
      <c r="N167" s="22" t="e">
        <f t="shared" si="57"/>
        <v>#VALUE!</v>
      </c>
      <c r="O167" s="22" t="e">
        <f t="shared" si="57"/>
        <v>#VALUE!</v>
      </c>
      <c r="P167" s="22" t="e">
        <f t="shared" si="57"/>
        <v>#VALUE!</v>
      </c>
      <c r="Q167" s="22" t="e">
        <f t="shared" si="57"/>
        <v>#VALUE!</v>
      </c>
      <c r="R167" s="22" t="e">
        <f t="shared" si="57"/>
        <v>#VALUE!</v>
      </c>
      <c r="S167" s="22" t="e">
        <f t="shared" si="57"/>
        <v>#VALUE!</v>
      </c>
      <c r="T167" s="22" t="e">
        <f t="shared" si="57"/>
        <v>#VALUE!</v>
      </c>
      <c r="U167" s="22" t="e">
        <f t="shared" si="57"/>
        <v>#VALUE!</v>
      </c>
      <c r="V167" s="22" t="e">
        <f t="shared" si="57"/>
        <v>#VALUE!</v>
      </c>
      <c r="W167" s="22" t="e">
        <f t="shared" si="57"/>
        <v>#VALUE!</v>
      </c>
      <c r="X167" s="22" t="e">
        <f t="shared" si="57"/>
        <v>#VALUE!</v>
      </c>
      <c r="Y167" s="22" t="e">
        <f t="shared" si="57"/>
        <v>#VALUE!</v>
      </c>
      <c r="Z167" s="22" t="e">
        <f t="shared" si="57"/>
        <v>#VALUE!</v>
      </c>
      <c r="AA167" s="22" t="e">
        <f t="shared" si="57"/>
        <v>#VALUE!</v>
      </c>
      <c r="AB167" s="22" t="e">
        <f t="shared" si="57"/>
        <v>#VALUE!</v>
      </c>
      <c r="AC167" s="22" t="e">
        <f t="shared" si="57"/>
        <v>#VALUE!</v>
      </c>
      <c r="AD167" s="22" t="e">
        <f t="shared" si="57"/>
        <v>#VALUE!</v>
      </c>
      <c r="AE167" s="22" t="e">
        <f t="shared" si="57"/>
        <v>#VALUE!</v>
      </c>
      <c r="AF167" s="22" t="e">
        <f t="shared" si="57"/>
        <v>#VALUE!</v>
      </c>
      <c r="AG167" s="22" t="e">
        <f t="shared" si="57"/>
        <v>#VALUE!</v>
      </c>
      <c r="AH167" s="23" t="s">
        <v>16</v>
      </c>
      <c r="AI167" s="24">
        <f>+COUNTIFS(C168:AG168,"土",C169:AG169,"")+COUNTIFS(C168:AG168,"日",C169:AG169,"")</f>
        <v>0</v>
      </c>
    </row>
    <row r="168" spans="2:36" s="26" customFormat="1" x14ac:dyDescent="0.15">
      <c r="B168" s="40" t="s">
        <v>5</v>
      </c>
      <c r="C168" s="51" t="str">
        <f>IFERROR(TEXT(WEEKDAY(+C167),"aaa"),"")</f>
        <v/>
      </c>
      <c r="D168" s="51" t="str">
        <f t="shared" ref="D168:AG168" si="58">IFERROR(TEXT(WEEKDAY(+D167),"aaa"),"")</f>
        <v/>
      </c>
      <c r="E168" s="51" t="str">
        <f t="shared" si="58"/>
        <v/>
      </c>
      <c r="F168" s="51" t="str">
        <f t="shared" si="58"/>
        <v/>
      </c>
      <c r="G168" s="51" t="str">
        <f t="shared" si="58"/>
        <v/>
      </c>
      <c r="H168" s="51" t="str">
        <f t="shared" si="58"/>
        <v/>
      </c>
      <c r="I168" s="51" t="str">
        <f t="shared" si="58"/>
        <v/>
      </c>
      <c r="J168" s="51" t="str">
        <f t="shared" si="58"/>
        <v/>
      </c>
      <c r="K168" s="51" t="str">
        <f t="shared" si="58"/>
        <v/>
      </c>
      <c r="L168" s="51" t="str">
        <f t="shared" si="58"/>
        <v/>
      </c>
      <c r="M168" s="51" t="str">
        <f t="shared" si="58"/>
        <v/>
      </c>
      <c r="N168" s="51" t="str">
        <f t="shared" si="58"/>
        <v/>
      </c>
      <c r="O168" s="51" t="str">
        <f t="shared" si="58"/>
        <v/>
      </c>
      <c r="P168" s="51" t="str">
        <f t="shared" si="58"/>
        <v/>
      </c>
      <c r="Q168" s="51" t="str">
        <f t="shared" si="58"/>
        <v/>
      </c>
      <c r="R168" s="51" t="str">
        <f t="shared" si="58"/>
        <v/>
      </c>
      <c r="S168" s="51" t="str">
        <f t="shared" si="58"/>
        <v/>
      </c>
      <c r="T168" s="51" t="str">
        <f t="shared" si="58"/>
        <v/>
      </c>
      <c r="U168" s="51" t="str">
        <f t="shared" si="58"/>
        <v/>
      </c>
      <c r="V168" s="51" t="str">
        <f t="shared" si="58"/>
        <v/>
      </c>
      <c r="W168" s="51" t="str">
        <f t="shared" si="58"/>
        <v/>
      </c>
      <c r="X168" s="51" t="str">
        <f t="shared" si="58"/>
        <v/>
      </c>
      <c r="Y168" s="51" t="str">
        <f t="shared" si="58"/>
        <v/>
      </c>
      <c r="Z168" s="51" t="str">
        <f t="shared" si="58"/>
        <v/>
      </c>
      <c r="AA168" s="51" t="str">
        <f t="shared" si="58"/>
        <v/>
      </c>
      <c r="AB168" s="51" t="str">
        <f t="shared" si="58"/>
        <v/>
      </c>
      <c r="AC168" s="51" t="str">
        <f t="shared" si="58"/>
        <v/>
      </c>
      <c r="AD168" s="51" t="str">
        <f t="shared" si="58"/>
        <v/>
      </c>
      <c r="AE168" s="51" t="str">
        <f t="shared" si="58"/>
        <v/>
      </c>
      <c r="AF168" s="51" t="str">
        <f t="shared" si="58"/>
        <v/>
      </c>
      <c r="AG168" s="51" t="str">
        <f t="shared" si="58"/>
        <v/>
      </c>
      <c r="AH168" s="23" t="s">
        <v>20</v>
      </c>
      <c r="AI168" s="24">
        <f>+COUNTIF(C169:AG169,"夏休")+COUNTIF(C169:AG169,"冬休")+COUNTIF(C169:AG169,"中止")+COUNTIF(C169:AG169,"工場")+COUNTIF(C169:AG169,"他")</f>
        <v>0</v>
      </c>
    </row>
    <row r="169" spans="2:36" s="26" customFormat="1" ht="13.5" customHeight="1" x14ac:dyDescent="0.15">
      <c r="B169" s="83" t="s">
        <v>19</v>
      </c>
      <c r="C169" s="85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105"/>
      <c r="AH169" s="27" t="s">
        <v>2</v>
      </c>
      <c r="AI169" s="28">
        <f>COUNT(C167:AG167)-AI168</f>
        <v>0</v>
      </c>
    </row>
    <row r="170" spans="2:36" s="26" customFormat="1" ht="13.5" customHeight="1" x14ac:dyDescent="0.15">
      <c r="B170" s="84"/>
      <c r="C170" s="85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105"/>
      <c r="AH170" s="27" t="s">
        <v>6</v>
      </c>
      <c r="AI170" s="29">
        <f>+COUNTIF(C171:AG172,"休")</f>
        <v>0</v>
      </c>
      <c r="AJ170" s="30" t="e">
        <f>IF(AI171&gt;0.285,"",IF(AI170&lt;AI167,"←計画日数が足りません",""))</f>
        <v>#DIV/0!</v>
      </c>
    </row>
    <row r="171" spans="2:36" s="26" customFormat="1" ht="13.5" customHeight="1" x14ac:dyDescent="0.15">
      <c r="B171" s="106" t="s">
        <v>0</v>
      </c>
      <c r="C171" s="107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10"/>
      <c r="AH171" s="27" t="s">
        <v>8</v>
      </c>
      <c r="AI171" s="31" t="e">
        <f>+AI170/AI169</f>
        <v>#DIV/0!</v>
      </c>
    </row>
    <row r="172" spans="2:36" s="26" customFormat="1" x14ac:dyDescent="0.15">
      <c r="B172" s="106"/>
      <c r="C172" s="107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10"/>
      <c r="AH172" s="27" t="s">
        <v>9</v>
      </c>
      <c r="AI172" s="29">
        <f>+COUNTA(C173:AG174)</f>
        <v>0</v>
      </c>
    </row>
    <row r="173" spans="2:36" s="26" customFormat="1" x14ac:dyDescent="0.15">
      <c r="B173" s="111" t="s">
        <v>7</v>
      </c>
      <c r="C173" s="113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15"/>
      <c r="AH173" s="32" t="s">
        <v>4</v>
      </c>
      <c r="AI173" s="33" t="e">
        <f>+AI172/AI169</f>
        <v>#DIV/0!</v>
      </c>
    </row>
    <row r="174" spans="2:36" s="26" customFormat="1" x14ac:dyDescent="0.15">
      <c r="B174" s="112"/>
      <c r="C174" s="114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16"/>
      <c r="AH174" s="34" t="s">
        <v>13</v>
      </c>
      <c r="AI174" s="35" t="str">
        <f>IF(7&gt;AI169,"対象外",IF(AI172&gt;=AI167,"OK","NG"))</f>
        <v>対象外</v>
      </c>
      <c r="AJ174" s="30" t="str">
        <f>IF(AI174="対象外","←７日間に満たない期間は達成判定の対象外",IF(AI174="NG","←月単位未達成","←月単位達成"))</f>
        <v>←７日間に満たない期間は達成判定の対象外</v>
      </c>
    </row>
    <row r="175" spans="2:36" hidden="1" x14ac:dyDescent="0.15">
      <c r="B175" s="15"/>
      <c r="C175" s="46" t="e">
        <f t="shared" ref="C175:AG175" si="59">IF(AND(DAY(C167)&gt;=22,DAY(C167)&lt;=28,C168="土"),1,0)</f>
        <v>#VALUE!</v>
      </c>
      <c r="D175" s="46" t="e">
        <f t="shared" si="59"/>
        <v>#VALUE!</v>
      </c>
      <c r="E175" s="46" t="e">
        <f t="shared" si="59"/>
        <v>#VALUE!</v>
      </c>
      <c r="F175" s="46" t="e">
        <f t="shared" si="59"/>
        <v>#VALUE!</v>
      </c>
      <c r="G175" s="46" t="e">
        <f t="shared" si="59"/>
        <v>#VALUE!</v>
      </c>
      <c r="H175" s="46" t="e">
        <f t="shared" si="59"/>
        <v>#VALUE!</v>
      </c>
      <c r="I175" s="46" t="e">
        <f t="shared" si="59"/>
        <v>#VALUE!</v>
      </c>
      <c r="J175" s="46" t="e">
        <f t="shared" si="59"/>
        <v>#VALUE!</v>
      </c>
      <c r="K175" s="46" t="e">
        <f t="shared" si="59"/>
        <v>#VALUE!</v>
      </c>
      <c r="L175" s="46" t="e">
        <f t="shared" si="59"/>
        <v>#VALUE!</v>
      </c>
      <c r="M175" s="46" t="e">
        <f t="shared" si="59"/>
        <v>#VALUE!</v>
      </c>
      <c r="N175" s="46" t="e">
        <f t="shared" si="59"/>
        <v>#VALUE!</v>
      </c>
      <c r="O175" s="46" t="e">
        <f t="shared" si="59"/>
        <v>#VALUE!</v>
      </c>
      <c r="P175" s="46" t="e">
        <f t="shared" si="59"/>
        <v>#VALUE!</v>
      </c>
      <c r="Q175" s="46" t="e">
        <f t="shared" si="59"/>
        <v>#VALUE!</v>
      </c>
      <c r="R175" s="46" t="e">
        <f t="shared" si="59"/>
        <v>#VALUE!</v>
      </c>
      <c r="S175" s="46" t="e">
        <f t="shared" si="59"/>
        <v>#VALUE!</v>
      </c>
      <c r="T175" s="46" t="e">
        <f t="shared" si="59"/>
        <v>#VALUE!</v>
      </c>
      <c r="U175" s="46" t="e">
        <f t="shared" si="59"/>
        <v>#VALUE!</v>
      </c>
      <c r="V175" s="46" t="e">
        <f t="shared" si="59"/>
        <v>#VALUE!</v>
      </c>
      <c r="W175" s="46" t="e">
        <f t="shared" si="59"/>
        <v>#VALUE!</v>
      </c>
      <c r="X175" s="46" t="e">
        <f t="shared" si="59"/>
        <v>#VALUE!</v>
      </c>
      <c r="Y175" s="46" t="e">
        <f t="shared" si="59"/>
        <v>#VALUE!</v>
      </c>
      <c r="Z175" s="46" t="e">
        <f t="shared" si="59"/>
        <v>#VALUE!</v>
      </c>
      <c r="AA175" s="46" t="e">
        <f t="shared" si="59"/>
        <v>#VALUE!</v>
      </c>
      <c r="AB175" s="46" t="e">
        <f t="shared" si="59"/>
        <v>#VALUE!</v>
      </c>
      <c r="AC175" s="46" t="e">
        <f t="shared" si="59"/>
        <v>#VALUE!</v>
      </c>
      <c r="AD175" s="46" t="e">
        <f t="shared" si="59"/>
        <v>#VALUE!</v>
      </c>
      <c r="AE175" s="46" t="e">
        <f t="shared" si="59"/>
        <v>#VALUE!</v>
      </c>
      <c r="AF175" s="46" t="e">
        <f t="shared" si="59"/>
        <v>#VALUE!</v>
      </c>
      <c r="AG175" s="46" t="e">
        <f t="shared" si="59"/>
        <v>#VALUE!</v>
      </c>
      <c r="AH175" s="47" t="s">
        <v>21</v>
      </c>
      <c r="AI175" s="48">
        <f>_xlfn.AGGREGATE(9,6,C175:AG175)</f>
        <v>0</v>
      </c>
      <c r="AJ175" s="30"/>
    </row>
    <row r="176" spans="2:36" hidden="1" x14ac:dyDescent="0.15">
      <c r="B176" s="15"/>
      <c r="C176" s="49" t="e">
        <f t="shared" ref="C176:AG176" si="60">IF(AND(DAY(C167)&gt;=22,DAY(C167)&lt;=28,C168="土",OR(C173="休",C173="雨")),1,0)</f>
        <v>#VALUE!</v>
      </c>
      <c r="D176" s="49" t="e">
        <f t="shared" si="60"/>
        <v>#VALUE!</v>
      </c>
      <c r="E176" s="49" t="e">
        <f t="shared" si="60"/>
        <v>#VALUE!</v>
      </c>
      <c r="F176" s="49" t="e">
        <f t="shared" si="60"/>
        <v>#VALUE!</v>
      </c>
      <c r="G176" s="49" t="e">
        <f t="shared" si="60"/>
        <v>#VALUE!</v>
      </c>
      <c r="H176" s="49" t="e">
        <f t="shared" si="60"/>
        <v>#VALUE!</v>
      </c>
      <c r="I176" s="49" t="e">
        <f t="shared" si="60"/>
        <v>#VALUE!</v>
      </c>
      <c r="J176" s="49" t="e">
        <f t="shared" si="60"/>
        <v>#VALUE!</v>
      </c>
      <c r="K176" s="49" t="e">
        <f t="shared" si="60"/>
        <v>#VALUE!</v>
      </c>
      <c r="L176" s="49" t="e">
        <f t="shared" si="60"/>
        <v>#VALUE!</v>
      </c>
      <c r="M176" s="49" t="e">
        <f t="shared" si="60"/>
        <v>#VALUE!</v>
      </c>
      <c r="N176" s="49" t="e">
        <f t="shared" si="60"/>
        <v>#VALUE!</v>
      </c>
      <c r="O176" s="49" t="e">
        <f t="shared" si="60"/>
        <v>#VALUE!</v>
      </c>
      <c r="P176" s="49" t="e">
        <f t="shared" si="60"/>
        <v>#VALUE!</v>
      </c>
      <c r="Q176" s="49" t="e">
        <f t="shared" si="60"/>
        <v>#VALUE!</v>
      </c>
      <c r="R176" s="49" t="e">
        <f t="shared" si="60"/>
        <v>#VALUE!</v>
      </c>
      <c r="S176" s="49" t="e">
        <f t="shared" si="60"/>
        <v>#VALUE!</v>
      </c>
      <c r="T176" s="49" t="e">
        <f t="shared" si="60"/>
        <v>#VALUE!</v>
      </c>
      <c r="U176" s="49" t="e">
        <f t="shared" si="60"/>
        <v>#VALUE!</v>
      </c>
      <c r="V176" s="49" t="e">
        <f t="shared" si="60"/>
        <v>#VALUE!</v>
      </c>
      <c r="W176" s="49" t="e">
        <f t="shared" si="60"/>
        <v>#VALUE!</v>
      </c>
      <c r="X176" s="49" t="e">
        <f t="shared" si="60"/>
        <v>#VALUE!</v>
      </c>
      <c r="Y176" s="49" t="e">
        <f t="shared" si="60"/>
        <v>#VALUE!</v>
      </c>
      <c r="Z176" s="49" t="e">
        <f t="shared" si="60"/>
        <v>#VALUE!</v>
      </c>
      <c r="AA176" s="49" t="e">
        <f t="shared" si="60"/>
        <v>#VALUE!</v>
      </c>
      <c r="AB176" s="49" t="e">
        <f t="shared" si="60"/>
        <v>#VALUE!</v>
      </c>
      <c r="AC176" s="49" t="e">
        <f t="shared" si="60"/>
        <v>#VALUE!</v>
      </c>
      <c r="AD176" s="49" t="e">
        <f t="shared" si="60"/>
        <v>#VALUE!</v>
      </c>
      <c r="AE176" s="49" t="e">
        <f t="shared" si="60"/>
        <v>#VALUE!</v>
      </c>
      <c r="AF176" s="49" t="e">
        <f t="shared" si="60"/>
        <v>#VALUE!</v>
      </c>
      <c r="AG176" s="49" t="e">
        <f t="shared" si="60"/>
        <v>#VALUE!</v>
      </c>
      <c r="AH176" s="50" t="s">
        <v>22</v>
      </c>
      <c r="AI176" s="48">
        <f>_xlfn.AGGREGATE(9,6,C176:AG176)</f>
        <v>0</v>
      </c>
      <c r="AJ176" s="30"/>
    </row>
    <row r="177" spans="2:36" s="26" customFormat="1" x14ac:dyDescent="0.15"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I177" s="41"/>
    </row>
    <row r="178" spans="2:36" hidden="1" x14ac:dyDescent="0.15">
      <c r="C178" s="2" t="e">
        <f>YEAR(C181)</f>
        <v>#VALUE!</v>
      </c>
      <c r="D178" s="2" t="e">
        <f>MONTH(C181)</f>
        <v>#VALUE!</v>
      </c>
    </row>
    <row r="179" spans="2:36" x14ac:dyDescent="0.15">
      <c r="B179" s="6" t="s">
        <v>14</v>
      </c>
      <c r="C179" s="117" t="e">
        <f>C181</f>
        <v>#VALUE!</v>
      </c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2"/>
    </row>
    <row r="180" spans="2:36" hidden="1" x14ac:dyDescent="0.15">
      <c r="B180" s="36"/>
      <c r="C180" s="22" t="e">
        <f>DATE($C178,$D178,1)</f>
        <v>#VALUE!</v>
      </c>
      <c r="D180" s="22" t="e">
        <f t="shared" ref="D180:AG180" si="61">C180+1</f>
        <v>#VALUE!</v>
      </c>
      <c r="E180" s="22" t="e">
        <f t="shared" si="61"/>
        <v>#VALUE!</v>
      </c>
      <c r="F180" s="22" t="e">
        <f t="shared" si="61"/>
        <v>#VALUE!</v>
      </c>
      <c r="G180" s="22" t="e">
        <f t="shared" si="61"/>
        <v>#VALUE!</v>
      </c>
      <c r="H180" s="22" t="e">
        <f t="shared" si="61"/>
        <v>#VALUE!</v>
      </c>
      <c r="I180" s="22" t="e">
        <f t="shared" si="61"/>
        <v>#VALUE!</v>
      </c>
      <c r="J180" s="22" t="e">
        <f t="shared" si="61"/>
        <v>#VALUE!</v>
      </c>
      <c r="K180" s="22" t="e">
        <f t="shared" si="61"/>
        <v>#VALUE!</v>
      </c>
      <c r="L180" s="22" t="e">
        <f t="shared" si="61"/>
        <v>#VALUE!</v>
      </c>
      <c r="M180" s="22" t="e">
        <f t="shared" si="61"/>
        <v>#VALUE!</v>
      </c>
      <c r="N180" s="22" t="e">
        <f t="shared" si="61"/>
        <v>#VALUE!</v>
      </c>
      <c r="O180" s="22" t="e">
        <f t="shared" si="61"/>
        <v>#VALUE!</v>
      </c>
      <c r="P180" s="22" t="e">
        <f t="shared" si="61"/>
        <v>#VALUE!</v>
      </c>
      <c r="Q180" s="22" t="e">
        <f t="shared" si="61"/>
        <v>#VALUE!</v>
      </c>
      <c r="R180" s="22" t="e">
        <f t="shared" si="61"/>
        <v>#VALUE!</v>
      </c>
      <c r="S180" s="22" t="e">
        <f t="shared" si="61"/>
        <v>#VALUE!</v>
      </c>
      <c r="T180" s="22" t="e">
        <f t="shared" si="61"/>
        <v>#VALUE!</v>
      </c>
      <c r="U180" s="22" t="e">
        <f t="shared" si="61"/>
        <v>#VALUE!</v>
      </c>
      <c r="V180" s="22" t="e">
        <f t="shared" si="61"/>
        <v>#VALUE!</v>
      </c>
      <c r="W180" s="22" t="e">
        <f t="shared" si="61"/>
        <v>#VALUE!</v>
      </c>
      <c r="X180" s="22" t="e">
        <f t="shared" si="61"/>
        <v>#VALUE!</v>
      </c>
      <c r="Y180" s="22" t="e">
        <f t="shared" si="61"/>
        <v>#VALUE!</v>
      </c>
      <c r="Z180" s="22" t="e">
        <f t="shared" si="61"/>
        <v>#VALUE!</v>
      </c>
      <c r="AA180" s="22" t="e">
        <f t="shared" si="61"/>
        <v>#VALUE!</v>
      </c>
      <c r="AB180" s="22" t="e">
        <f t="shared" si="61"/>
        <v>#VALUE!</v>
      </c>
      <c r="AC180" s="22" t="e">
        <f t="shared" si="61"/>
        <v>#VALUE!</v>
      </c>
      <c r="AD180" s="22" t="e">
        <f t="shared" si="61"/>
        <v>#VALUE!</v>
      </c>
      <c r="AE180" s="22" t="e">
        <f t="shared" si="61"/>
        <v>#VALUE!</v>
      </c>
      <c r="AF180" s="22" t="e">
        <f t="shared" si="61"/>
        <v>#VALUE!</v>
      </c>
      <c r="AG180" s="22" t="e">
        <f t="shared" si="61"/>
        <v>#VALUE!</v>
      </c>
      <c r="AH180" s="37"/>
      <c r="AI180" s="38"/>
    </row>
    <row r="181" spans="2:36" x14ac:dyDescent="0.15">
      <c r="B181" s="20" t="s">
        <v>15</v>
      </c>
      <c r="C181" s="39" t="e">
        <f>IF(EDATE(C166,1)&gt;$G$5,"",EDATE(C166,1))</f>
        <v>#VALUE!</v>
      </c>
      <c r="D181" s="22" t="e">
        <f t="shared" ref="D181:AG181" si="62">IF(D180&gt;$G$5,"",IF(C181=EOMONTH(DATE($C178,$D178,1),0),"",IF(C181="","",C181+1)))</f>
        <v>#VALUE!</v>
      </c>
      <c r="E181" s="22" t="e">
        <f t="shared" si="62"/>
        <v>#VALUE!</v>
      </c>
      <c r="F181" s="22" t="e">
        <f t="shared" si="62"/>
        <v>#VALUE!</v>
      </c>
      <c r="G181" s="22" t="e">
        <f t="shared" si="62"/>
        <v>#VALUE!</v>
      </c>
      <c r="H181" s="22" t="e">
        <f t="shared" si="62"/>
        <v>#VALUE!</v>
      </c>
      <c r="I181" s="22" t="e">
        <f t="shared" si="62"/>
        <v>#VALUE!</v>
      </c>
      <c r="J181" s="22" t="e">
        <f t="shared" si="62"/>
        <v>#VALUE!</v>
      </c>
      <c r="K181" s="22" t="e">
        <f t="shared" si="62"/>
        <v>#VALUE!</v>
      </c>
      <c r="L181" s="22" t="e">
        <f t="shared" si="62"/>
        <v>#VALUE!</v>
      </c>
      <c r="M181" s="22" t="e">
        <f t="shared" si="62"/>
        <v>#VALUE!</v>
      </c>
      <c r="N181" s="22" t="e">
        <f t="shared" si="62"/>
        <v>#VALUE!</v>
      </c>
      <c r="O181" s="22" t="e">
        <f t="shared" si="62"/>
        <v>#VALUE!</v>
      </c>
      <c r="P181" s="22" t="e">
        <f t="shared" si="62"/>
        <v>#VALUE!</v>
      </c>
      <c r="Q181" s="22" t="e">
        <f t="shared" si="62"/>
        <v>#VALUE!</v>
      </c>
      <c r="R181" s="22" t="e">
        <f t="shared" si="62"/>
        <v>#VALUE!</v>
      </c>
      <c r="S181" s="22" t="e">
        <f t="shared" si="62"/>
        <v>#VALUE!</v>
      </c>
      <c r="T181" s="22" t="e">
        <f t="shared" si="62"/>
        <v>#VALUE!</v>
      </c>
      <c r="U181" s="22" t="e">
        <f t="shared" si="62"/>
        <v>#VALUE!</v>
      </c>
      <c r="V181" s="22" t="e">
        <f t="shared" si="62"/>
        <v>#VALUE!</v>
      </c>
      <c r="W181" s="22" t="e">
        <f t="shared" si="62"/>
        <v>#VALUE!</v>
      </c>
      <c r="X181" s="22" t="e">
        <f t="shared" si="62"/>
        <v>#VALUE!</v>
      </c>
      <c r="Y181" s="22" t="e">
        <f t="shared" si="62"/>
        <v>#VALUE!</v>
      </c>
      <c r="Z181" s="22" t="e">
        <f t="shared" si="62"/>
        <v>#VALUE!</v>
      </c>
      <c r="AA181" s="22" t="e">
        <f t="shared" si="62"/>
        <v>#VALUE!</v>
      </c>
      <c r="AB181" s="22" t="e">
        <f t="shared" si="62"/>
        <v>#VALUE!</v>
      </c>
      <c r="AC181" s="22" t="e">
        <f t="shared" si="62"/>
        <v>#VALUE!</v>
      </c>
      <c r="AD181" s="22" t="e">
        <f t="shared" si="62"/>
        <v>#VALUE!</v>
      </c>
      <c r="AE181" s="22" t="e">
        <f t="shared" si="62"/>
        <v>#VALUE!</v>
      </c>
      <c r="AF181" s="22" t="e">
        <f t="shared" si="62"/>
        <v>#VALUE!</v>
      </c>
      <c r="AG181" s="22" t="e">
        <f t="shared" si="62"/>
        <v>#VALUE!</v>
      </c>
      <c r="AH181" s="23" t="s">
        <v>16</v>
      </c>
      <c r="AI181" s="24">
        <f>+COUNTIFS(C182:AG182,"土",C183:AG183,"")+COUNTIFS(C182:AG182,"日",C183:AG183,"")</f>
        <v>0</v>
      </c>
    </row>
    <row r="182" spans="2:36" s="26" customFormat="1" x14ac:dyDescent="0.15">
      <c r="B182" s="40" t="s">
        <v>5</v>
      </c>
      <c r="C182" s="51" t="str">
        <f>IFERROR(TEXT(WEEKDAY(+C181),"aaa"),"")</f>
        <v/>
      </c>
      <c r="D182" s="51" t="str">
        <f t="shared" ref="D182:AG182" si="63">IFERROR(TEXT(WEEKDAY(+D181),"aaa"),"")</f>
        <v/>
      </c>
      <c r="E182" s="51" t="str">
        <f t="shared" si="63"/>
        <v/>
      </c>
      <c r="F182" s="51" t="str">
        <f t="shared" si="63"/>
        <v/>
      </c>
      <c r="G182" s="51" t="str">
        <f t="shared" si="63"/>
        <v/>
      </c>
      <c r="H182" s="51" t="str">
        <f t="shared" si="63"/>
        <v/>
      </c>
      <c r="I182" s="51" t="str">
        <f t="shared" si="63"/>
        <v/>
      </c>
      <c r="J182" s="51" t="str">
        <f t="shared" si="63"/>
        <v/>
      </c>
      <c r="K182" s="51" t="str">
        <f t="shared" si="63"/>
        <v/>
      </c>
      <c r="L182" s="51" t="str">
        <f t="shared" si="63"/>
        <v/>
      </c>
      <c r="M182" s="51" t="str">
        <f t="shared" si="63"/>
        <v/>
      </c>
      <c r="N182" s="51" t="str">
        <f t="shared" si="63"/>
        <v/>
      </c>
      <c r="O182" s="51" t="str">
        <f t="shared" si="63"/>
        <v/>
      </c>
      <c r="P182" s="51" t="str">
        <f t="shared" si="63"/>
        <v/>
      </c>
      <c r="Q182" s="51" t="str">
        <f t="shared" si="63"/>
        <v/>
      </c>
      <c r="R182" s="51" t="str">
        <f t="shared" si="63"/>
        <v/>
      </c>
      <c r="S182" s="51" t="str">
        <f t="shared" si="63"/>
        <v/>
      </c>
      <c r="T182" s="51" t="str">
        <f t="shared" si="63"/>
        <v/>
      </c>
      <c r="U182" s="51" t="str">
        <f t="shared" si="63"/>
        <v/>
      </c>
      <c r="V182" s="51" t="str">
        <f t="shared" si="63"/>
        <v/>
      </c>
      <c r="W182" s="51" t="str">
        <f t="shared" si="63"/>
        <v/>
      </c>
      <c r="X182" s="51" t="str">
        <f t="shared" si="63"/>
        <v/>
      </c>
      <c r="Y182" s="51" t="str">
        <f t="shared" si="63"/>
        <v/>
      </c>
      <c r="Z182" s="51" t="str">
        <f t="shared" si="63"/>
        <v/>
      </c>
      <c r="AA182" s="51" t="str">
        <f t="shared" si="63"/>
        <v/>
      </c>
      <c r="AB182" s="51" t="str">
        <f t="shared" si="63"/>
        <v/>
      </c>
      <c r="AC182" s="51" t="str">
        <f t="shared" si="63"/>
        <v/>
      </c>
      <c r="AD182" s="51" t="str">
        <f t="shared" si="63"/>
        <v/>
      </c>
      <c r="AE182" s="51" t="str">
        <f t="shared" si="63"/>
        <v/>
      </c>
      <c r="AF182" s="51" t="str">
        <f t="shared" si="63"/>
        <v/>
      </c>
      <c r="AG182" s="51" t="str">
        <f t="shared" si="63"/>
        <v/>
      </c>
      <c r="AH182" s="23" t="s">
        <v>20</v>
      </c>
      <c r="AI182" s="24">
        <f>+COUNTIF(C183:AG183,"夏休")+COUNTIF(C183:AG183,"冬休")+COUNTIF(C183:AG183,"中止")+COUNTIF(C183:AG183,"工場")+COUNTIF(C183:AG183,"他")</f>
        <v>0</v>
      </c>
    </row>
    <row r="183" spans="2:36" s="26" customFormat="1" ht="13.5" customHeight="1" x14ac:dyDescent="0.15">
      <c r="B183" s="83" t="s">
        <v>19</v>
      </c>
      <c r="C183" s="85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105"/>
      <c r="AH183" s="27" t="s">
        <v>2</v>
      </c>
      <c r="AI183" s="28">
        <f>COUNT(C181:AG181)-AI182</f>
        <v>0</v>
      </c>
    </row>
    <row r="184" spans="2:36" s="26" customFormat="1" ht="13.5" customHeight="1" x14ac:dyDescent="0.15">
      <c r="B184" s="84"/>
      <c r="C184" s="85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105"/>
      <c r="AH184" s="27" t="s">
        <v>6</v>
      </c>
      <c r="AI184" s="29">
        <f>+COUNTIF(C185:AG186,"休")</f>
        <v>0</v>
      </c>
      <c r="AJ184" s="30" t="e">
        <f>IF(AI185&gt;0.285,"",IF(AI184&lt;AI181,"←計画日数が足りません",""))</f>
        <v>#DIV/0!</v>
      </c>
    </row>
    <row r="185" spans="2:36" s="26" customFormat="1" ht="13.5" customHeight="1" x14ac:dyDescent="0.15">
      <c r="B185" s="106" t="s">
        <v>0</v>
      </c>
      <c r="C185" s="107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10"/>
      <c r="AH185" s="27" t="s">
        <v>8</v>
      </c>
      <c r="AI185" s="31" t="e">
        <f>+AI184/AI183</f>
        <v>#DIV/0!</v>
      </c>
    </row>
    <row r="186" spans="2:36" s="26" customFormat="1" x14ac:dyDescent="0.15">
      <c r="B186" s="106"/>
      <c r="C186" s="107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10"/>
      <c r="AH186" s="27" t="s">
        <v>9</v>
      </c>
      <c r="AI186" s="29">
        <f>+COUNTA(C187:AG188)</f>
        <v>0</v>
      </c>
    </row>
    <row r="187" spans="2:36" s="26" customFormat="1" x14ac:dyDescent="0.15">
      <c r="B187" s="111" t="s">
        <v>7</v>
      </c>
      <c r="C187" s="113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15"/>
      <c r="AH187" s="32" t="s">
        <v>4</v>
      </c>
      <c r="AI187" s="33" t="e">
        <f>+AI186/AI183</f>
        <v>#DIV/0!</v>
      </c>
    </row>
    <row r="188" spans="2:36" s="26" customFormat="1" x14ac:dyDescent="0.15">
      <c r="B188" s="112"/>
      <c r="C188" s="114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16"/>
      <c r="AH188" s="34" t="s">
        <v>13</v>
      </c>
      <c r="AI188" s="35" t="str">
        <f>IF(7&gt;AI183,"対象外",IF(AI186&gt;=AI181,"OK","NG"))</f>
        <v>対象外</v>
      </c>
      <c r="AJ188" s="30" t="str">
        <f>IF(AI188="対象外","←７日間に満たない期間は達成判定の対象外",IF(AI188="NG","←月単位未達成","←月単位達成"))</f>
        <v>←７日間に満たない期間は達成判定の対象外</v>
      </c>
    </row>
    <row r="189" spans="2:36" hidden="1" x14ac:dyDescent="0.15">
      <c r="B189" s="15"/>
      <c r="C189" s="46" t="e">
        <f t="shared" ref="C189:AG189" si="64">IF(AND(DAY(C181)&gt;=22,DAY(C181)&lt;=28,C182="土"),1,0)</f>
        <v>#VALUE!</v>
      </c>
      <c r="D189" s="46" t="e">
        <f t="shared" si="64"/>
        <v>#VALUE!</v>
      </c>
      <c r="E189" s="46" t="e">
        <f t="shared" si="64"/>
        <v>#VALUE!</v>
      </c>
      <c r="F189" s="46" t="e">
        <f t="shared" si="64"/>
        <v>#VALUE!</v>
      </c>
      <c r="G189" s="46" t="e">
        <f t="shared" si="64"/>
        <v>#VALUE!</v>
      </c>
      <c r="H189" s="46" t="e">
        <f t="shared" si="64"/>
        <v>#VALUE!</v>
      </c>
      <c r="I189" s="46" t="e">
        <f t="shared" si="64"/>
        <v>#VALUE!</v>
      </c>
      <c r="J189" s="46" t="e">
        <f t="shared" si="64"/>
        <v>#VALUE!</v>
      </c>
      <c r="K189" s="46" t="e">
        <f t="shared" si="64"/>
        <v>#VALUE!</v>
      </c>
      <c r="L189" s="46" t="e">
        <f t="shared" si="64"/>
        <v>#VALUE!</v>
      </c>
      <c r="M189" s="46" t="e">
        <f t="shared" si="64"/>
        <v>#VALUE!</v>
      </c>
      <c r="N189" s="46" t="e">
        <f t="shared" si="64"/>
        <v>#VALUE!</v>
      </c>
      <c r="O189" s="46" t="e">
        <f t="shared" si="64"/>
        <v>#VALUE!</v>
      </c>
      <c r="P189" s="46" t="e">
        <f t="shared" si="64"/>
        <v>#VALUE!</v>
      </c>
      <c r="Q189" s="46" t="e">
        <f t="shared" si="64"/>
        <v>#VALUE!</v>
      </c>
      <c r="R189" s="46" t="e">
        <f t="shared" si="64"/>
        <v>#VALUE!</v>
      </c>
      <c r="S189" s="46" t="e">
        <f t="shared" si="64"/>
        <v>#VALUE!</v>
      </c>
      <c r="T189" s="46" t="e">
        <f t="shared" si="64"/>
        <v>#VALUE!</v>
      </c>
      <c r="U189" s="46" t="e">
        <f t="shared" si="64"/>
        <v>#VALUE!</v>
      </c>
      <c r="V189" s="46" t="e">
        <f t="shared" si="64"/>
        <v>#VALUE!</v>
      </c>
      <c r="W189" s="46" t="e">
        <f t="shared" si="64"/>
        <v>#VALUE!</v>
      </c>
      <c r="X189" s="46" t="e">
        <f t="shared" si="64"/>
        <v>#VALUE!</v>
      </c>
      <c r="Y189" s="46" t="e">
        <f t="shared" si="64"/>
        <v>#VALUE!</v>
      </c>
      <c r="Z189" s="46" t="e">
        <f t="shared" si="64"/>
        <v>#VALUE!</v>
      </c>
      <c r="AA189" s="46" t="e">
        <f t="shared" si="64"/>
        <v>#VALUE!</v>
      </c>
      <c r="AB189" s="46" t="e">
        <f t="shared" si="64"/>
        <v>#VALUE!</v>
      </c>
      <c r="AC189" s="46" t="e">
        <f t="shared" si="64"/>
        <v>#VALUE!</v>
      </c>
      <c r="AD189" s="46" t="e">
        <f t="shared" si="64"/>
        <v>#VALUE!</v>
      </c>
      <c r="AE189" s="46" t="e">
        <f t="shared" si="64"/>
        <v>#VALUE!</v>
      </c>
      <c r="AF189" s="46" t="e">
        <f t="shared" si="64"/>
        <v>#VALUE!</v>
      </c>
      <c r="AG189" s="46" t="e">
        <f t="shared" si="64"/>
        <v>#VALUE!</v>
      </c>
      <c r="AH189" s="47" t="s">
        <v>21</v>
      </c>
      <c r="AI189" s="48">
        <f>_xlfn.AGGREGATE(9,6,C189:AG189)</f>
        <v>0</v>
      </c>
      <c r="AJ189" s="30"/>
    </row>
    <row r="190" spans="2:36" hidden="1" x14ac:dyDescent="0.15">
      <c r="B190" s="15"/>
      <c r="C190" s="49" t="e">
        <f t="shared" ref="C190:AG190" si="65">IF(AND(DAY(C181)&gt;=22,DAY(C181)&lt;=28,C182="土",OR(C187="休",C187="雨")),1,0)</f>
        <v>#VALUE!</v>
      </c>
      <c r="D190" s="49" t="e">
        <f t="shared" si="65"/>
        <v>#VALUE!</v>
      </c>
      <c r="E190" s="49" t="e">
        <f t="shared" si="65"/>
        <v>#VALUE!</v>
      </c>
      <c r="F190" s="49" t="e">
        <f t="shared" si="65"/>
        <v>#VALUE!</v>
      </c>
      <c r="G190" s="49" t="e">
        <f t="shared" si="65"/>
        <v>#VALUE!</v>
      </c>
      <c r="H190" s="49" t="e">
        <f t="shared" si="65"/>
        <v>#VALUE!</v>
      </c>
      <c r="I190" s="49" t="e">
        <f t="shared" si="65"/>
        <v>#VALUE!</v>
      </c>
      <c r="J190" s="49" t="e">
        <f t="shared" si="65"/>
        <v>#VALUE!</v>
      </c>
      <c r="K190" s="49" t="e">
        <f t="shared" si="65"/>
        <v>#VALUE!</v>
      </c>
      <c r="L190" s="49" t="e">
        <f t="shared" si="65"/>
        <v>#VALUE!</v>
      </c>
      <c r="M190" s="49" t="e">
        <f t="shared" si="65"/>
        <v>#VALUE!</v>
      </c>
      <c r="N190" s="49" t="e">
        <f t="shared" si="65"/>
        <v>#VALUE!</v>
      </c>
      <c r="O190" s="49" t="e">
        <f t="shared" si="65"/>
        <v>#VALUE!</v>
      </c>
      <c r="P190" s="49" t="e">
        <f t="shared" si="65"/>
        <v>#VALUE!</v>
      </c>
      <c r="Q190" s="49" t="e">
        <f t="shared" si="65"/>
        <v>#VALUE!</v>
      </c>
      <c r="R190" s="49" t="e">
        <f t="shared" si="65"/>
        <v>#VALUE!</v>
      </c>
      <c r="S190" s="49" t="e">
        <f t="shared" si="65"/>
        <v>#VALUE!</v>
      </c>
      <c r="T190" s="49" t="e">
        <f t="shared" si="65"/>
        <v>#VALUE!</v>
      </c>
      <c r="U190" s="49" t="e">
        <f t="shared" si="65"/>
        <v>#VALUE!</v>
      </c>
      <c r="V190" s="49" t="e">
        <f t="shared" si="65"/>
        <v>#VALUE!</v>
      </c>
      <c r="W190" s="49" t="e">
        <f t="shared" si="65"/>
        <v>#VALUE!</v>
      </c>
      <c r="X190" s="49" t="e">
        <f t="shared" si="65"/>
        <v>#VALUE!</v>
      </c>
      <c r="Y190" s="49" t="e">
        <f t="shared" si="65"/>
        <v>#VALUE!</v>
      </c>
      <c r="Z190" s="49" t="e">
        <f t="shared" si="65"/>
        <v>#VALUE!</v>
      </c>
      <c r="AA190" s="49" t="e">
        <f t="shared" si="65"/>
        <v>#VALUE!</v>
      </c>
      <c r="AB190" s="49" t="e">
        <f t="shared" si="65"/>
        <v>#VALUE!</v>
      </c>
      <c r="AC190" s="49" t="e">
        <f t="shared" si="65"/>
        <v>#VALUE!</v>
      </c>
      <c r="AD190" s="49" t="e">
        <f t="shared" si="65"/>
        <v>#VALUE!</v>
      </c>
      <c r="AE190" s="49" t="e">
        <f t="shared" si="65"/>
        <v>#VALUE!</v>
      </c>
      <c r="AF190" s="49" t="e">
        <f t="shared" si="65"/>
        <v>#VALUE!</v>
      </c>
      <c r="AG190" s="49" t="e">
        <f t="shared" si="65"/>
        <v>#VALUE!</v>
      </c>
      <c r="AH190" s="50" t="s">
        <v>22</v>
      </c>
      <c r="AI190" s="48">
        <f>_xlfn.AGGREGATE(9,6,C190:AG190)</f>
        <v>0</v>
      </c>
      <c r="AJ190" s="30"/>
    </row>
    <row r="191" spans="2:36" s="26" customFormat="1" x14ac:dyDescent="0.15"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I191" s="41"/>
    </row>
    <row r="192" spans="2:36" hidden="1" x14ac:dyDescent="0.15">
      <c r="C192" s="2" t="e">
        <f>YEAR(C195)</f>
        <v>#VALUE!</v>
      </c>
      <c r="D192" s="2" t="e">
        <f>MONTH(C195)</f>
        <v>#VALUE!</v>
      </c>
    </row>
    <row r="193" spans="2:36" x14ac:dyDescent="0.15">
      <c r="B193" s="6" t="s">
        <v>14</v>
      </c>
      <c r="C193" s="117" t="e">
        <f>C195</f>
        <v>#VALUE!</v>
      </c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2"/>
    </row>
    <row r="194" spans="2:36" hidden="1" x14ac:dyDescent="0.15">
      <c r="B194" s="36"/>
      <c r="C194" s="22" t="e">
        <f>DATE($C192,$D192,1)</f>
        <v>#VALUE!</v>
      </c>
      <c r="D194" s="22" t="e">
        <f t="shared" ref="D194:AG194" si="66">C194+1</f>
        <v>#VALUE!</v>
      </c>
      <c r="E194" s="22" t="e">
        <f t="shared" si="66"/>
        <v>#VALUE!</v>
      </c>
      <c r="F194" s="22" t="e">
        <f t="shared" si="66"/>
        <v>#VALUE!</v>
      </c>
      <c r="G194" s="22" t="e">
        <f t="shared" si="66"/>
        <v>#VALUE!</v>
      </c>
      <c r="H194" s="22" t="e">
        <f t="shared" si="66"/>
        <v>#VALUE!</v>
      </c>
      <c r="I194" s="22" t="e">
        <f t="shared" si="66"/>
        <v>#VALUE!</v>
      </c>
      <c r="J194" s="22" t="e">
        <f t="shared" si="66"/>
        <v>#VALUE!</v>
      </c>
      <c r="K194" s="22" t="e">
        <f t="shared" si="66"/>
        <v>#VALUE!</v>
      </c>
      <c r="L194" s="22" t="e">
        <f t="shared" si="66"/>
        <v>#VALUE!</v>
      </c>
      <c r="M194" s="22" t="e">
        <f t="shared" si="66"/>
        <v>#VALUE!</v>
      </c>
      <c r="N194" s="22" t="e">
        <f t="shared" si="66"/>
        <v>#VALUE!</v>
      </c>
      <c r="O194" s="22" t="e">
        <f t="shared" si="66"/>
        <v>#VALUE!</v>
      </c>
      <c r="P194" s="22" t="e">
        <f t="shared" si="66"/>
        <v>#VALUE!</v>
      </c>
      <c r="Q194" s="22" t="e">
        <f t="shared" si="66"/>
        <v>#VALUE!</v>
      </c>
      <c r="R194" s="22" t="e">
        <f t="shared" si="66"/>
        <v>#VALUE!</v>
      </c>
      <c r="S194" s="22" t="e">
        <f t="shared" si="66"/>
        <v>#VALUE!</v>
      </c>
      <c r="T194" s="22" t="e">
        <f t="shared" si="66"/>
        <v>#VALUE!</v>
      </c>
      <c r="U194" s="22" t="e">
        <f t="shared" si="66"/>
        <v>#VALUE!</v>
      </c>
      <c r="V194" s="22" t="e">
        <f t="shared" si="66"/>
        <v>#VALUE!</v>
      </c>
      <c r="W194" s="22" t="e">
        <f t="shared" si="66"/>
        <v>#VALUE!</v>
      </c>
      <c r="X194" s="22" t="e">
        <f t="shared" si="66"/>
        <v>#VALUE!</v>
      </c>
      <c r="Y194" s="22" t="e">
        <f t="shared" si="66"/>
        <v>#VALUE!</v>
      </c>
      <c r="Z194" s="22" t="e">
        <f t="shared" si="66"/>
        <v>#VALUE!</v>
      </c>
      <c r="AA194" s="22" t="e">
        <f t="shared" si="66"/>
        <v>#VALUE!</v>
      </c>
      <c r="AB194" s="22" t="e">
        <f t="shared" si="66"/>
        <v>#VALUE!</v>
      </c>
      <c r="AC194" s="22" t="e">
        <f t="shared" si="66"/>
        <v>#VALUE!</v>
      </c>
      <c r="AD194" s="22" t="e">
        <f t="shared" si="66"/>
        <v>#VALUE!</v>
      </c>
      <c r="AE194" s="22" t="e">
        <f t="shared" si="66"/>
        <v>#VALUE!</v>
      </c>
      <c r="AF194" s="22" t="e">
        <f t="shared" si="66"/>
        <v>#VALUE!</v>
      </c>
      <c r="AG194" s="22" t="e">
        <f t="shared" si="66"/>
        <v>#VALUE!</v>
      </c>
      <c r="AH194" s="37"/>
      <c r="AI194" s="38"/>
    </row>
    <row r="195" spans="2:36" x14ac:dyDescent="0.15">
      <c r="B195" s="20" t="s">
        <v>15</v>
      </c>
      <c r="C195" s="39" t="e">
        <f>IF(EDATE(C180,1)&gt;$G$5,"",EDATE(C180,1))</f>
        <v>#VALUE!</v>
      </c>
      <c r="D195" s="22" t="e">
        <f t="shared" ref="D195:AG195" si="67">IF(D194&gt;$G$5,"",IF(C195=EOMONTH(DATE($C192,$D192,1),0),"",IF(C195="","",C195+1)))</f>
        <v>#VALUE!</v>
      </c>
      <c r="E195" s="22" t="e">
        <f t="shared" si="67"/>
        <v>#VALUE!</v>
      </c>
      <c r="F195" s="22" t="e">
        <f t="shared" si="67"/>
        <v>#VALUE!</v>
      </c>
      <c r="G195" s="22" t="e">
        <f t="shared" si="67"/>
        <v>#VALUE!</v>
      </c>
      <c r="H195" s="22" t="e">
        <f t="shared" si="67"/>
        <v>#VALUE!</v>
      </c>
      <c r="I195" s="22" t="e">
        <f t="shared" si="67"/>
        <v>#VALUE!</v>
      </c>
      <c r="J195" s="22" t="e">
        <f t="shared" si="67"/>
        <v>#VALUE!</v>
      </c>
      <c r="K195" s="22" t="e">
        <f t="shared" si="67"/>
        <v>#VALUE!</v>
      </c>
      <c r="L195" s="22" t="e">
        <f t="shared" si="67"/>
        <v>#VALUE!</v>
      </c>
      <c r="M195" s="22" t="e">
        <f t="shared" si="67"/>
        <v>#VALUE!</v>
      </c>
      <c r="N195" s="22" t="e">
        <f t="shared" si="67"/>
        <v>#VALUE!</v>
      </c>
      <c r="O195" s="22" t="e">
        <f t="shared" si="67"/>
        <v>#VALUE!</v>
      </c>
      <c r="P195" s="22" t="e">
        <f t="shared" si="67"/>
        <v>#VALUE!</v>
      </c>
      <c r="Q195" s="22" t="e">
        <f t="shared" si="67"/>
        <v>#VALUE!</v>
      </c>
      <c r="R195" s="22" t="e">
        <f t="shared" si="67"/>
        <v>#VALUE!</v>
      </c>
      <c r="S195" s="22" t="e">
        <f t="shared" si="67"/>
        <v>#VALUE!</v>
      </c>
      <c r="T195" s="22" t="e">
        <f t="shared" si="67"/>
        <v>#VALUE!</v>
      </c>
      <c r="U195" s="22" t="e">
        <f t="shared" si="67"/>
        <v>#VALUE!</v>
      </c>
      <c r="V195" s="22" t="e">
        <f t="shared" si="67"/>
        <v>#VALUE!</v>
      </c>
      <c r="W195" s="22" t="e">
        <f t="shared" si="67"/>
        <v>#VALUE!</v>
      </c>
      <c r="X195" s="22" t="e">
        <f t="shared" si="67"/>
        <v>#VALUE!</v>
      </c>
      <c r="Y195" s="22" t="e">
        <f t="shared" si="67"/>
        <v>#VALUE!</v>
      </c>
      <c r="Z195" s="22" t="e">
        <f t="shared" si="67"/>
        <v>#VALUE!</v>
      </c>
      <c r="AA195" s="22" t="e">
        <f t="shared" si="67"/>
        <v>#VALUE!</v>
      </c>
      <c r="AB195" s="22" t="e">
        <f t="shared" si="67"/>
        <v>#VALUE!</v>
      </c>
      <c r="AC195" s="22" t="e">
        <f t="shared" si="67"/>
        <v>#VALUE!</v>
      </c>
      <c r="AD195" s="22" t="e">
        <f t="shared" si="67"/>
        <v>#VALUE!</v>
      </c>
      <c r="AE195" s="22" t="e">
        <f t="shared" si="67"/>
        <v>#VALUE!</v>
      </c>
      <c r="AF195" s="22" t="e">
        <f t="shared" si="67"/>
        <v>#VALUE!</v>
      </c>
      <c r="AG195" s="22" t="e">
        <f t="shared" si="67"/>
        <v>#VALUE!</v>
      </c>
      <c r="AH195" s="23" t="s">
        <v>16</v>
      </c>
      <c r="AI195" s="24">
        <f>+COUNTIFS(C196:AG196,"土",C197:AG197,"")+COUNTIFS(C196:AG196,"日",C197:AG197,"")</f>
        <v>0</v>
      </c>
    </row>
    <row r="196" spans="2:36" s="26" customFormat="1" x14ac:dyDescent="0.15">
      <c r="B196" s="40" t="s">
        <v>5</v>
      </c>
      <c r="C196" s="51" t="str">
        <f>IFERROR(TEXT(WEEKDAY(+C195),"aaa"),"")</f>
        <v/>
      </c>
      <c r="D196" s="51" t="str">
        <f t="shared" ref="D196:AG196" si="68">IFERROR(TEXT(WEEKDAY(+D195),"aaa"),"")</f>
        <v/>
      </c>
      <c r="E196" s="51" t="str">
        <f t="shared" si="68"/>
        <v/>
      </c>
      <c r="F196" s="51" t="str">
        <f t="shared" si="68"/>
        <v/>
      </c>
      <c r="G196" s="51" t="str">
        <f t="shared" si="68"/>
        <v/>
      </c>
      <c r="H196" s="51" t="str">
        <f t="shared" si="68"/>
        <v/>
      </c>
      <c r="I196" s="51" t="str">
        <f t="shared" si="68"/>
        <v/>
      </c>
      <c r="J196" s="51" t="str">
        <f t="shared" si="68"/>
        <v/>
      </c>
      <c r="K196" s="51" t="str">
        <f t="shared" si="68"/>
        <v/>
      </c>
      <c r="L196" s="51" t="str">
        <f t="shared" si="68"/>
        <v/>
      </c>
      <c r="M196" s="51" t="str">
        <f t="shared" si="68"/>
        <v/>
      </c>
      <c r="N196" s="51" t="str">
        <f t="shared" si="68"/>
        <v/>
      </c>
      <c r="O196" s="51" t="str">
        <f t="shared" si="68"/>
        <v/>
      </c>
      <c r="P196" s="51" t="str">
        <f t="shared" si="68"/>
        <v/>
      </c>
      <c r="Q196" s="51" t="str">
        <f t="shared" si="68"/>
        <v/>
      </c>
      <c r="R196" s="51" t="str">
        <f t="shared" si="68"/>
        <v/>
      </c>
      <c r="S196" s="51" t="str">
        <f t="shared" si="68"/>
        <v/>
      </c>
      <c r="T196" s="51" t="str">
        <f t="shared" si="68"/>
        <v/>
      </c>
      <c r="U196" s="51" t="str">
        <f t="shared" si="68"/>
        <v/>
      </c>
      <c r="V196" s="51" t="str">
        <f t="shared" si="68"/>
        <v/>
      </c>
      <c r="W196" s="51" t="str">
        <f t="shared" si="68"/>
        <v/>
      </c>
      <c r="X196" s="51" t="str">
        <f t="shared" si="68"/>
        <v/>
      </c>
      <c r="Y196" s="51" t="str">
        <f t="shared" si="68"/>
        <v/>
      </c>
      <c r="Z196" s="51" t="str">
        <f t="shared" si="68"/>
        <v/>
      </c>
      <c r="AA196" s="51" t="str">
        <f t="shared" si="68"/>
        <v/>
      </c>
      <c r="AB196" s="51" t="str">
        <f t="shared" si="68"/>
        <v/>
      </c>
      <c r="AC196" s="51" t="str">
        <f t="shared" si="68"/>
        <v/>
      </c>
      <c r="AD196" s="51" t="str">
        <f t="shared" si="68"/>
        <v/>
      </c>
      <c r="AE196" s="51" t="str">
        <f t="shared" si="68"/>
        <v/>
      </c>
      <c r="AF196" s="51" t="str">
        <f t="shared" si="68"/>
        <v/>
      </c>
      <c r="AG196" s="51" t="str">
        <f t="shared" si="68"/>
        <v/>
      </c>
      <c r="AH196" s="23" t="s">
        <v>20</v>
      </c>
      <c r="AI196" s="24">
        <f>+COUNTIF(C197:AG197,"夏休")+COUNTIF(C197:AG197,"冬休")+COUNTIF(C197:AG197,"中止")+COUNTIF(C197:AG197,"工場")+COUNTIF(C197:AG197,"他")</f>
        <v>0</v>
      </c>
    </row>
    <row r="197" spans="2:36" s="26" customFormat="1" ht="13.5" customHeight="1" x14ac:dyDescent="0.15">
      <c r="B197" s="83" t="s">
        <v>19</v>
      </c>
      <c r="C197" s="85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105"/>
      <c r="AH197" s="27" t="s">
        <v>2</v>
      </c>
      <c r="AI197" s="28">
        <f>COUNT(C195:AG195)-AI196</f>
        <v>0</v>
      </c>
    </row>
    <row r="198" spans="2:36" s="26" customFormat="1" ht="13.5" customHeight="1" x14ac:dyDescent="0.15">
      <c r="B198" s="84"/>
      <c r="C198" s="85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105"/>
      <c r="AH198" s="27" t="s">
        <v>6</v>
      </c>
      <c r="AI198" s="29">
        <f>+COUNTIF(C199:AG200,"休")</f>
        <v>0</v>
      </c>
      <c r="AJ198" s="30" t="e">
        <f>IF(AI199&gt;0.285,"",IF(AI198&lt;AI195,"←計画日数が足りません",""))</f>
        <v>#DIV/0!</v>
      </c>
    </row>
    <row r="199" spans="2:36" s="26" customFormat="1" ht="13.5" customHeight="1" x14ac:dyDescent="0.15">
      <c r="B199" s="106" t="s">
        <v>0</v>
      </c>
      <c r="C199" s="107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10"/>
      <c r="AH199" s="27" t="s">
        <v>8</v>
      </c>
      <c r="AI199" s="31" t="e">
        <f>+AI198/AI197</f>
        <v>#DIV/0!</v>
      </c>
    </row>
    <row r="200" spans="2:36" s="26" customFormat="1" x14ac:dyDescent="0.15">
      <c r="B200" s="106"/>
      <c r="C200" s="107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10"/>
      <c r="AH200" s="27" t="s">
        <v>9</v>
      </c>
      <c r="AI200" s="29">
        <f>+COUNTA(C201:AG202)</f>
        <v>0</v>
      </c>
    </row>
    <row r="201" spans="2:36" s="26" customFormat="1" x14ac:dyDescent="0.15">
      <c r="B201" s="111" t="s">
        <v>7</v>
      </c>
      <c r="C201" s="113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15"/>
      <c r="AH201" s="32" t="s">
        <v>4</v>
      </c>
      <c r="AI201" s="33" t="e">
        <f>+AI200/AI197</f>
        <v>#DIV/0!</v>
      </c>
    </row>
    <row r="202" spans="2:36" s="26" customFormat="1" x14ac:dyDescent="0.15">
      <c r="B202" s="112"/>
      <c r="C202" s="114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16"/>
      <c r="AH202" s="34" t="s">
        <v>13</v>
      </c>
      <c r="AI202" s="35" t="str">
        <f>IF(7&gt;AI197,"対象外",IF(AI200&gt;=AI195,"OK","NG"))</f>
        <v>対象外</v>
      </c>
      <c r="AJ202" s="30" t="str">
        <f>IF(AI202="対象外","←７日間に満たない期間は達成判定の対象外",IF(AI202="NG","←月単位未達成","←月単位達成"))</f>
        <v>←７日間に満たない期間は達成判定の対象外</v>
      </c>
    </row>
    <row r="203" spans="2:36" hidden="1" x14ac:dyDescent="0.15">
      <c r="B203" s="15"/>
      <c r="C203" s="46" t="e">
        <f t="shared" ref="C203:AG203" si="69">IF(AND(DAY(C195)&gt;=22,DAY(C195)&lt;=28,C196="土"),1,0)</f>
        <v>#VALUE!</v>
      </c>
      <c r="D203" s="46" t="e">
        <f t="shared" si="69"/>
        <v>#VALUE!</v>
      </c>
      <c r="E203" s="46" t="e">
        <f t="shared" si="69"/>
        <v>#VALUE!</v>
      </c>
      <c r="F203" s="46" t="e">
        <f t="shared" si="69"/>
        <v>#VALUE!</v>
      </c>
      <c r="G203" s="46" t="e">
        <f t="shared" si="69"/>
        <v>#VALUE!</v>
      </c>
      <c r="H203" s="46" t="e">
        <f t="shared" si="69"/>
        <v>#VALUE!</v>
      </c>
      <c r="I203" s="46" t="e">
        <f t="shared" si="69"/>
        <v>#VALUE!</v>
      </c>
      <c r="J203" s="46" t="e">
        <f t="shared" si="69"/>
        <v>#VALUE!</v>
      </c>
      <c r="K203" s="46" t="e">
        <f t="shared" si="69"/>
        <v>#VALUE!</v>
      </c>
      <c r="L203" s="46" t="e">
        <f t="shared" si="69"/>
        <v>#VALUE!</v>
      </c>
      <c r="M203" s="46" t="e">
        <f t="shared" si="69"/>
        <v>#VALUE!</v>
      </c>
      <c r="N203" s="46" t="e">
        <f t="shared" si="69"/>
        <v>#VALUE!</v>
      </c>
      <c r="O203" s="46" t="e">
        <f t="shared" si="69"/>
        <v>#VALUE!</v>
      </c>
      <c r="P203" s="46" t="e">
        <f t="shared" si="69"/>
        <v>#VALUE!</v>
      </c>
      <c r="Q203" s="46" t="e">
        <f t="shared" si="69"/>
        <v>#VALUE!</v>
      </c>
      <c r="R203" s="46" t="e">
        <f t="shared" si="69"/>
        <v>#VALUE!</v>
      </c>
      <c r="S203" s="46" t="e">
        <f t="shared" si="69"/>
        <v>#VALUE!</v>
      </c>
      <c r="T203" s="46" t="e">
        <f t="shared" si="69"/>
        <v>#VALUE!</v>
      </c>
      <c r="U203" s="46" t="e">
        <f t="shared" si="69"/>
        <v>#VALUE!</v>
      </c>
      <c r="V203" s="46" t="e">
        <f t="shared" si="69"/>
        <v>#VALUE!</v>
      </c>
      <c r="W203" s="46" t="e">
        <f t="shared" si="69"/>
        <v>#VALUE!</v>
      </c>
      <c r="X203" s="46" t="e">
        <f t="shared" si="69"/>
        <v>#VALUE!</v>
      </c>
      <c r="Y203" s="46" t="e">
        <f t="shared" si="69"/>
        <v>#VALUE!</v>
      </c>
      <c r="Z203" s="46" t="e">
        <f t="shared" si="69"/>
        <v>#VALUE!</v>
      </c>
      <c r="AA203" s="46" t="e">
        <f t="shared" si="69"/>
        <v>#VALUE!</v>
      </c>
      <c r="AB203" s="46" t="e">
        <f t="shared" si="69"/>
        <v>#VALUE!</v>
      </c>
      <c r="AC203" s="46" t="e">
        <f t="shared" si="69"/>
        <v>#VALUE!</v>
      </c>
      <c r="AD203" s="46" t="e">
        <f t="shared" si="69"/>
        <v>#VALUE!</v>
      </c>
      <c r="AE203" s="46" t="e">
        <f t="shared" si="69"/>
        <v>#VALUE!</v>
      </c>
      <c r="AF203" s="46" t="e">
        <f t="shared" si="69"/>
        <v>#VALUE!</v>
      </c>
      <c r="AG203" s="46" t="e">
        <f t="shared" si="69"/>
        <v>#VALUE!</v>
      </c>
      <c r="AH203" s="47" t="s">
        <v>21</v>
      </c>
      <c r="AI203" s="48">
        <f>_xlfn.AGGREGATE(9,6,C203:AG203)</f>
        <v>0</v>
      </c>
      <c r="AJ203" s="30"/>
    </row>
    <row r="204" spans="2:36" hidden="1" x14ac:dyDescent="0.15">
      <c r="B204" s="15"/>
      <c r="C204" s="49" t="e">
        <f t="shared" ref="C204:AG204" si="70">IF(AND(DAY(C195)&gt;=22,DAY(C195)&lt;=28,C196="土",OR(C201="休",C201="雨")),1,0)</f>
        <v>#VALUE!</v>
      </c>
      <c r="D204" s="49" t="e">
        <f t="shared" si="70"/>
        <v>#VALUE!</v>
      </c>
      <c r="E204" s="49" t="e">
        <f t="shared" si="70"/>
        <v>#VALUE!</v>
      </c>
      <c r="F204" s="49" t="e">
        <f t="shared" si="70"/>
        <v>#VALUE!</v>
      </c>
      <c r="G204" s="49" t="e">
        <f t="shared" si="70"/>
        <v>#VALUE!</v>
      </c>
      <c r="H204" s="49" t="e">
        <f t="shared" si="70"/>
        <v>#VALUE!</v>
      </c>
      <c r="I204" s="49" t="e">
        <f t="shared" si="70"/>
        <v>#VALUE!</v>
      </c>
      <c r="J204" s="49" t="e">
        <f t="shared" si="70"/>
        <v>#VALUE!</v>
      </c>
      <c r="K204" s="49" t="e">
        <f t="shared" si="70"/>
        <v>#VALUE!</v>
      </c>
      <c r="L204" s="49" t="e">
        <f t="shared" si="70"/>
        <v>#VALUE!</v>
      </c>
      <c r="M204" s="49" t="e">
        <f t="shared" si="70"/>
        <v>#VALUE!</v>
      </c>
      <c r="N204" s="49" t="e">
        <f t="shared" si="70"/>
        <v>#VALUE!</v>
      </c>
      <c r="O204" s="49" t="e">
        <f t="shared" si="70"/>
        <v>#VALUE!</v>
      </c>
      <c r="P204" s="49" t="e">
        <f t="shared" si="70"/>
        <v>#VALUE!</v>
      </c>
      <c r="Q204" s="49" t="e">
        <f t="shared" si="70"/>
        <v>#VALUE!</v>
      </c>
      <c r="R204" s="49" t="e">
        <f t="shared" si="70"/>
        <v>#VALUE!</v>
      </c>
      <c r="S204" s="49" t="e">
        <f t="shared" si="70"/>
        <v>#VALUE!</v>
      </c>
      <c r="T204" s="49" t="e">
        <f t="shared" si="70"/>
        <v>#VALUE!</v>
      </c>
      <c r="U204" s="49" t="e">
        <f t="shared" si="70"/>
        <v>#VALUE!</v>
      </c>
      <c r="V204" s="49" t="e">
        <f t="shared" si="70"/>
        <v>#VALUE!</v>
      </c>
      <c r="W204" s="49" t="e">
        <f t="shared" si="70"/>
        <v>#VALUE!</v>
      </c>
      <c r="X204" s="49" t="e">
        <f t="shared" si="70"/>
        <v>#VALUE!</v>
      </c>
      <c r="Y204" s="49" t="e">
        <f t="shared" si="70"/>
        <v>#VALUE!</v>
      </c>
      <c r="Z204" s="49" t="e">
        <f t="shared" si="70"/>
        <v>#VALUE!</v>
      </c>
      <c r="AA204" s="49" t="e">
        <f t="shared" si="70"/>
        <v>#VALUE!</v>
      </c>
      <c r="AB204" s="49" t="e">
        <f t="shared" si="70"/>
        <v>#VALUE!</v>
      </c>
      <c r="AC204" s="49" t="e">
        <f t="shared" si="70"/>
        <v>#VALUE!</v>
      </c>
      <c r="AD204" s="49" t="e">
        <f t="shared" si="70"/>
        <v>#VALUE!</v>
      </c>
      <c r="AE204" s="49" t="e">
        <f t="shared" si="70"/>
        <v>#VALUE!</v>
      </c>
      <c r="AF204" s="49" t="e">
        <f t="shared" si="70"/>
        <v>#VALUE!</v>
      </c>
      <c r="AG204" s="49" t="e">
        <f t="shared" si="70"/>
        <v>#VALUE!</v>
      </c>
      <c r="AH204" s="50" t="s">
        <v>22</v>
      </c>
      <c r="AI204" s="48">
        <f>_xlfn.AGGREGATE(9,6,C204:AG204)</f>
        <v>0</v>
      </c>
      <c r="AJ204" s="30"/>
    </row>
    <row r="205" spans="2:36" s="26" customFormat="1" x14ac:dyDescent="0.15"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I205" s="41"/>
    </row>
    <row r="206" spans="2:36" hidden="1" x14ac:dyDescent="0.15">
      <c r="C206" s="2" t="e">
        <f>YEAR(C209)</f>
        <v>#VALUE!</v>
      </c>
      <c r="D206" s="2" t="e">
        <f>MONTH(C209)</f>
        <v>#VALUE!</v>
      </c>
    </row>
    <row r="207" spans="2:36" x14ac:dyDescent="0.15">
      <c r="B207" s="6" t="s">
        <v>14</v>
      </c>
      <c r="C207" s="117" t="e">
        <f>C209</f>
        <v>#VALUE!</v>
      </c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2"/>
    </row>
    <row r="208" spans="2:36" hidden="1" x14ac:dyDescent="0.15">
      <c r="B208" s="36"/>
      <c r="C208" s="22" t="e">
        <f>DATE($C206,$D206,1)</f>
        <v>#VALUE!</v>
      </c>
      <c r="D208" s="22" t="e">
        <f t="shared" ref="D208:AG208" si="71">C208+1</f>
        <v>#VALUE!</v>
      </c>
      <c r="E208" s="22" t="e">
        <f t="shared" si="71"/>
        <v>#VALUE!</v>
      </c>
      <c r="F208" s="22" t="e">
        <f t="shared" si="71"/>
        <v>#VALUE!</v>
      </c>
      <c r="G208" s="22" t="e">
        <f t="shared" si="71"/>
        <v>#VALUE!</v>
      </c>
      <c r="H208" s="22" t="e">
        <f t="shared" si="71"/>
        <v>#VALUE!</v>
      </c>
      <c r="I208" s="22" t="e">
        <f t="shared" si="71"/>
        <v>#VALUE!</v>
      </c>
      <c r="J208" s="22" t="e">
        <f t="shared" si="71"/>
        <v>#VALUE!</v>
      </c>
      <c r="K208" s="22" t="e">
        <f t="shared" si="71"/>
        <v>#VALUE!</v>
      </c>
      <c r="L208" s="22" t="e">
        <f t="shared" si="71"/>
        <v>#VALUE!</v>
      </c>
      <c r="M208" s="22" t="e">
        <f t="shared" si="71"/>
        <v>#VALUE!</v>
      </c>
      <c r="N208" s="22" t="e">
        <f t="shared" si="71"/>
        <v>#VALUE!</v>
      </c>
      <c r="O208" s="22" t="e">
        <f t="shared" si="71"/>
        <v>#VALUE!</v>
      </c>
      <c r="P208" s="22" t="e">
        <f t="shared" si="71"/>
        <v>#VALUE!</v>
      </c>
      <c r="Q208" s="22" t="e">
        <f t="shared" si="71"/>
        <v>#VALUE!</v>
      </c>
      <c r="R208" s="22" t="e">
        <f t="shared" si="71"/>
        <v>#VALUE!</v>
      </c>
      <c r="S208" s="22" t="e">
        <f t="shared" si="71"/>
        <v>#VALUE!</v>
      </c>
      <c r="T208" s="22" t="e">
        <f t="shared" si="71"/>
        <v>#VALUE!</v>
      </c>
      <c r="U208" s="22" t="e">
        <f t="shared" si="71"/>
        <v>#VALUE!</v>
      </c>
      <c r="V208" s="22" t="e">
        <f t="shared" si="71"/>
        <v>#VALUE!</v>
      </c>
      <c r="W208" s="22" t="e">
        <f t="shared" si="71"/>
        <v>#VALUE!</v>
      </c>
      <c r="X208" s="22" t="e">
        <f t="shared" si="71"/>
        <v>#VALUE!</v>
      </c>
      <c r="Y208" s="22" t="e">
        <f t="shared" si="71"/>
        <v>#VALUE!</v>
      </c>
      <c r="Z208" s="22" t="e">
        <f t="shared" si="71"/>
        <v>#VALUE!</v>
      </c>
      <c r="AA208" s="22" t="e">
        <f t="shared" si="71"/>
        <v>#VALUE!</v>
      </c>
      <c r="AB208" s="22" t="e">
        <f t="shared" si="71"/>
        <v>#VALUE!</v>
      </c>
      <c r="AC208" s="22" t="e">
        <f t="shared" si="71"/>
        <v>#VALUE!</v>
      </c>
      <c r="AD208" s="22" t="e">
        <f t="shared" si="71"/>
        <v>#VALUE!</v>
      </c>
      <c r="AE208" s="22" t="e">
        <f t="shared" si="71"/>
        <v>#VALUE!</v>
      </c>
      <c r="AF208" s="22" t="e">
        <f t="shared" si="71"/>
        <v>#VALUE!</v>
      </c>
      <c r="AG208" s="22" t="e">
        <f t="shared" si="71"/>
        <v>#VALUE!</v>
      </c>
      <c r="AH208" s="37"/>
      <c r="AI208" s="38"/>
    </row>
    <row r="209" spans="2:36" x14ac:dyDescent="0.15">
      <c r="B209" s="20" t="s">
        <v>15</v>
      </c>
      <c r="C209" s="39" t="e">
        <f>IF(EDATE(C194,1)&gt;$G$5,"",EDATE(C194,1))</f>
        <v>#VALUE!</v>
      </c>
      <c r="D209" s="22" t="e">
        <f t="shared" ref="D209:AG209" si="72">IF(D208&gt;$G$5,"",IF(C209=EOMONTH(DATE($C206,$D206,1),0),"",IF(C209="","",C209+1)))</f>
        <v>#VALUE!</v>
      </c>
      <c r="E209" s="22" t="e">
        <f t="shared" si="72"/>
        <v>#VALUE!</v>
      </c>
      <c r="F209" s="22" t="e">
        <f t="shared" si="72"/>
        <v>#VALUE!</v>
      </c>
      <c r="G209" s="22" t="e">
        <f t="shared" si="72"/>
        <v>#VALUE!</v>
      </c>
      <c r="H209" s="22" t="e">
        <f t="shared" si="72"/>
        <v>#VALUE!</v>
      </c>
      <c r="I209" s="22" t="e">
        <f t="shared" si="72"/>
        <v>#VALUE!</v>
      </c>
      <c r="J209" s="22" t="e">
        <f t="shared" si="72"/>
        <v>#VALUE!</v>
      </c>
      <c r="K209" s="22" t="e">
        <f t="shared" si="72"/>
        <v>#VALUE!</v>
      </c>
      <c r="L209" s="22" t="e">
        <f t="shared" si="72"/>
        <v>#VALUE!</v>
      </c>
      <c r="M209" s="22" t="e">
        <f t="shared" si="72"/>
        <v>#VALUE!</v>
      </c>
      <c r="N209" s="22" t="e">
        <f t="shared" si="72"/>
        <v>#VALUE!</v>
      </c>
      <c r="O209" s="22" t="e">
        <f t="shared" si="72"/>
        <v>#VALUE!</v>
      </c>
      <c r="P209" s="22" t="e">
        <f t="shared" si="72"/>
        <v>#VALUE!</v>
      </c>
      <c r="Q209" s="22" t="e">
        <f t="shared" si="72"/>
        <v>#VALUE!</v>
      </c>
      <c r="R209" s="22" t="e">
        <f t="shared" si="72"/>
        <v>#VALUE!</v>
      </c>
      <c r="S209" s="22" t="e">
        <f t="shared" si="72"/>
        <v>#VALUE!</v>
      </c>
      <c r="T209" s="22" t="e">
        <f t="shared" si="72"/>
        <v>#VALUE!</v>
      </c>
      <c r="U209" s="22" t="e">
        <f t="shared" si="72"/>
        <v>#VALUE!</v>
      </c>
      <c r="V209" s="22" t="e">
        <f t="shared" si="72"/>
        <v>#VALUE!</v>
      </c>
      <c r="W209" s="22" t="e">
        <f t="shared" si="72"/>
        <v>#VALUE!</v>
      </c>
      <c r="X209" s="22" t="e">
        <f t="shared" si="72"/>
        <v>#VALUE!</v>
      </c>
      <c r="Y209" s="22" t="e">
        <f t="shared" si="72"/>
        <v>#VALUE!</v>
      </c>
      <c r="Z209" s="22" t="e">
        <f t="shared" si="72"/>
        <v>#VALUE!</v>
      </c>
      <c r="AA209" s="22" t="e">
        <f t="shared" si="72"/>
        <v>#VALUE!</v>
      </c>
      <c r="AB209" s="22" t="e">
        <f t="shared" si="72"/>
        <v>#VALUE!</v>
      </c>
      <c r="AC209" s="22" t="e">
        <f t="shared" si="72"/>
        <v>#VALUE!</v>
      </c>
      <c r="AD209" s="22" t="e">
        <f t="shared" si="72"/>
        <v>#VALUE!</v>
      </c>
      <c r="AE209" s="22" t="e">
        <f t="shared" si="72"/>
        <v>#VALUE!</v>
      </c>
      <c r="AF209" s="22" t="e">
        <f t="shared" si="72"/>
        <v>#VALUE!</v>
      </c>
      <c r="AG209" s="22" t="e">
        <f t="shared" si="72"/>
        <v>#VALUE!</v>
      </c>
      <c r="AH209" s="23" t="s">
        <v>16</v>
      </c>
      <c r="AI209" s="24">
        <f>+COUNTIFS(C210:AG210,"土",C211:AG211,"")+COUNTIFS(C210:AG210,"日",C211:AG211,"")</f>
        <v>0</v>
      </c>
    </row>
    <row r="210" spans="2:36" s="26" customFormat="1" x14ac:dyDescent="0.15">
      <c r="B210" s="40" t="s">
        <v>5</v>
      </c>
      <c r="C210" s="51" t="str">
        <f>IFERROR(TEXT(WEEKDAY(+C209),"aaa"),"")</f>
        <v/>
      </c>
      <c r="D210" s="51" t="str">
        <f t="shared" ref="D210:AG210" si="73">IFERROR(TEXT(WEEKDAY(+D209),"aaa"),"")</f>
        <v/>
      </c>
      <c r="E210" s="51" t="str">
        <f t="shared" si="73"/>
        <v/>
      </c>
      <c r="F210" s="51" t="str">
        <f t="shared" si="73"/>
        <v/>
      </c>
      <c r="G210" s="51" t="str">
        <f t="shared" si="73"/>
        <v/>
      </c>
      <c r="H210" s="51" t="str">
        <f t="shared" si="73"/>
        <v/>
      </c>
      <c r="I210" s="51" t="str">
        <f t="shared" si="73"/>
        <v/>
      </c>
      <c r="J210" s="51" t="str">
        <f t="shared" si="73"/>
        <v/>
      </c>
      <c r="K210" s="51" t="str">
        <f t="shared" si="73"/>
        <v/>
      </c>
      <c r="L210" s="51" t="str">
        <f t="shared" si="73"/>
        <v/>
      </c>
      <c r="M210" s="51" t="str">
        <f t="shared" si="73"/>
        <v/>
      </c>
      <c r="N210" s="51" t="str">
        <f t="shared" si="73"/>
        <v/>
      </c>
      <c r="O210" s="51" t="str">
        <f t="shared" si="73"/>
        <v/>
      </c>
      <c r="P210" s="51" t="str">
        <f t="shared" si="73"/>
        <v/>
      </c>
      <c r="Q210" s="51" t="str">
        <f t="shared" si="73"/>
        <v/>
      </c>
      <c r="R210" s="51" t="str">
        <f t="shared" si="73"/>
        <v/>
      </c>
      <c r="S210" s="51" t="str">
        <f t="shared" si="73"/>
        <v/>
      </c>
      <c r="T210" s="51" t="str">
        <f t="shared" si="73"/>
        <v/>
      </c>
      <c r="U210" s="51" t="str">
        <f t="shared" si="73"/>
        <v/>
      </c>
      <c r="V210" s="51" t="str">
        <f t="shared" si="73"/>
        <v/>
      </c>
      <c r="W210" s="51" t="str">
        <f t="shared" si="73"/>
        <v/>
      </c>
      <c r="X210" s="51" t="str">
        <f t="shared" si="73"/>
        <v/>
      </c>
      <c r="Y210" s="51" t="str">
        <f t="shared" si="73"/>
        <v/>
      </c>
      <c r="Z210" s="51" t="str">
        <f t="shared" si="73"/>
        <v/>
      </c>
      <c r="AA210" s="51" t="str">
        <f t="shared" si="73"/>
        <v/>
      </c>
      <c r="AB210" s="51" t="str">
        <f t="shared" si="73"/>
        <v/>
      </c>
      <c r="AC210" s="51" t="str">
        <f t="shared" si="73"/>
        <v/>
      </c>
      <c r="AD210" s="51" t="str">
        <f t="shared" si="73"/>
        <v/>
      </c>
      <c r="AE210" s="51" t="str">
        <f t="shared" si="73"/>
        <v/>
      </c>
      <c r="AF210" s="51" t="str">
        <f t="shared" si="73"/>
        <v/>
      </c>
      <c r="AG210" s="51" t="str">
        <f t="shared" si="73"/>
        <v/>
      </c>
      <c r="AH210" s="23" t="s">
        <v>20</v>
      </c>
      <c r="AI210" s="24">
        <f>+COUNTIF(C211:AG211,"夏休")+COUNTIF(C211:AG211,"冬休")+COUNTIF(C211:AG211,"中止")+COUNTIF(C211:AG211,"工場")+COUNTIF(C211:AG211,"他")</f>
        <v>0</v>
      </c>
    </row>
    <row r="211" spans="2:36" s="26" customFormat="1" ht="13.5" customHeight="1" x14ac:dyDescent="0.15">
      <c r="B211" s="83" t="s">
        <v>19</v>
      </c>
      <c r="C211" s="85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105"/>
      <c r="AH211" s="27" t="s">
        <v>2</v>
      </c>
      <c r="AI211" s="28">
        <f>COUNT(C209:AG209)-AI210</f>
        <v>0</v>
      </c>
    </row>
    <row r="212" spans="2:36" s="26" customFormat="1" ht="13.5" customHeight="1" x14ac:dyDescent="0.15">
      <c r="B212" s="84"/>
      <c r="C212" s="85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105"/>
      <c r="AH212" s="27" t="s">
        <v>6</v>
      </c>
      <c r="AI212" s="29">
        <f>+COUNTIF(C213:AG214,"休")</f>
        <v>0</v>
      </c>
      <c r="AJ212" s="30" t="e">
        <f>IF(AI213&gt;0.285,"",IF(AI212&lt;AI209,"←計画日数が足りません",""))</f>
        <v>#DIV/0!</v>
      </c>
    </row>
    <row r="213" spans="2:36" s="26" customFormat="1" ht="13.5" customHeight="1" x14ac:dyDescent="0.15">
      <c r="B213" s="106" t="s">
        <v>0</v>
      </c>
      <c r="C213" s="107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10"/>
      <c r="AH213" s="27" t="s">
        <v>8</v>
      </c>
      <c r="AI213" s="31" t="e">
        <f>+AI212/AI211</f>
        <v>#DIV/0!</v>
      </c>
    </row>
    <row r="214" spans="2:36" s="26" customFormat="1" x14ac:dyDescent="0.15">
      <c r="B214" s="106"/>
      <c r="C214" s="107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10"/>
      <c r="AH214" s="27" t="s">
        <v>9</v>
      </c>
      <c r="AI214" s="29">
        <f>+COUNTA(C215:AG216)</f>
        <v>0</v>
      </c>
    </row>
    <row r="215" spans="2:36" s="26" customFormat="1" x14ac:dyDescent="0.15">
      <c r="B215" s="111" t="s">
        <v>7</v>
      </c>
      <c r="C215" s="113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15"/>
      <c r="AH215" s="32" t="s">
        <v>4</v>
      </c>
      <c r="AI215" s="33" t="e">
        <f>+AI214/AI211</f>
        <v>#DIV/0!</v>
      </c>
    </row>
    <row r="216" spans="2:36" s="26" customFormat="1" x14ac:dyDescent="0.15">
      <c r="B216" s="112"/>
      <c r="C216" s="114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16"/>
      <c r="AH216" s="34" t="s">
        <v>13</v>
      </c>
      <c r="AI216" s="35" t="str">
        <f>IF(7&gt;AI211,"対象外",IF(AI214&gt;=AI209,"OK","NG"))</f>
        <v>対象外</v>
      </c>
      <c r="AJ216" s="30" t="str">
        <f>IF(AI216="対象外","←７日間に満たない期間は達成判定の対象外",IF(AI216="NG","←月単位未達成","←月単位達成"))</f>
        <v>←７日間に満たない期間は達成判定の対象外</v>
      </c>
    </row>
    <row r="217" spans="2:36" hidden="1" x14ac:dyDescent="0.15">
      <c r="B217" s="15"/>
      <c r="C217" s="46" t="e">
        <f t="shared" ref="C217:AG217" si="74">IF(AND(DAY(C209)&gt;=22,DAY(C209)&lt;=28,C210="土"),1,0)</f>
        <v>#VALUE!</v>
      </c>
      <c r="D217" s="46" t="e">
        <f t="shared" si="74"/>
        <v>#VALUE!</v>
      </c>
      <c r="E217" s="46" t="e">
        <f t="shared" si="74"/>
        <v>#VALUE!</v>
      </c>
      <c r="F217" s="46" t="e">
        <f t="shared" si="74"/>
        <v>#VALUE!</v>
      </c>
      <c r="G217" s="46" t="e">
        <f t="shared" si="74"/>
        <v>#VALUE!</v>
      </c>
      <c r="H217" s="46" t="e">
        <f t="shared" si="74"/>
        <v>#VALUE!</v>
      </c>
      <c r="I217" s="46" t="e">
        <f t="shared" si="74"/>
        <v>#VALUE!</v>
      </c>
      <c r="J217" s="46" t="e">
        <f t="shared" si="74"/>
        <v>#VALUE!</v>
      </c>
      <c r="K217" s="46" t="e">
        <f t="shared" si="74"/>
        <v>#VALUE!</v>
      </c>
      <c r="L217" s="46" t="e">
        <f t="shared" si="74"/>
        <v>#VALUE!</v>
      </c>
      <c r="M217" s="46" t="e">
        <f t="shared" si="74"/>
        <v>#VALUE!</v>
      </c>
      <c r="N217" s="46" t="e">
        <f t="shared" si="74"/>
        <v>#VALUE!</v>
      </c>
      <c r="O217" s="46" t="e">
        <f t="shared" si="74"/>
        <v>#VALUE!</v>
      </c>
      <c r="P217" s="46" t="e">
        <f t="shared" si="74"/>
        <v>#VALUE!</v>
      </c>
      <c r="Q217" s="46" t="e">
        <f t="shared" si="74"/>
        <v>#VALUE!</v>
      </c>
      <c r="R217" s="46" t="e">
        <f t="shared" si="74"/>
        <v>#VALUE!</v>
      </c>
      <c r="S217" s="46" t="e">
        <f t="shared" si="74"/>
        <v>#VALUE!</v>
      </c>
      <c r="T217" s="46" t="e">
        <f t="shared" si="74"/>
        <v>#VALUE!</v>
      </c>
      <c r="U217" s="46" t="e">
        <f t="shared" si="74"/>
        <v>#VALUE!</v>
      </c>
      <c r="V217" s="46" t="e">
        <f t="shared" si="74"/>
        <v>#VALUE!</v>
      </c>
      <c r="W217" s="46" t="e">
        <f t="shared" si="74"/>
        <v>#VALUE!</v>
      </c>
      <c r="X217" s="46" t="e">
        <f t="shared" si="74"/>
        <v>#VALUE!</v>
      </c>
      <c r="Y217" s="46" t="e">
        <f t="shared" si="74"/>
        <v>#VALUE!</v>
      </c>
      <c r="Z217" s="46" t="e">
        <f t="shared" si="74"/>
        <v>#VALUE!</v>
      </c>
      <c r="AA217" s="46" t="e">
        <f t="shared" si="74"/>
        <v>#VALUE!</v>
      </c>
      <c r="AB217" s="46" t="e">
        <f t="shared" si="74"/>
        <v>#VALUE!</v>
      </c>
      <c r="AC217" s="46" t="e">
        <f t="shared" si="74"/>
        <v>#VALUE!</v>
      </c>
      <c r="AD217" s="46" t="e">
        <f t="shared" si="74"/>
        <v>#VALUE!</v>
      </c>
      <c r="AE217" s="46" t="e">
        <f t="shared" si="74"/>
        <v>#VALUE!</v>
      </c>
      <c r="AF217" s="46" t="e">
        <f t="shared" si="74"/>
        <v>#VALUE!</v>
      </c>
      <c r="AG217" s="46" t="e">
        <f t="shared" si="74"/>
        <v>#VALUE!</v>
      </c>
      <c r="AH217" s="47" t="s">
        <v>21</v>
      </c>
      <c r="AI217" s="48">
        <f>_xlfn.AGGREGATE(9,6,C217:AG217)</f>
        <v>0</v>
      </c>
      <c r="AJ217" s="30"/>
    </row>
    <row r="218" spans="2:36" hidden="1" x14ac:dyDescent="0.15">
      <c r="B218" s="15"/>
      <c r="C218" s="49" t="e">
        <f t="shared" ref="C218:AG218" si="75">IF(AND(DAY(C209)&gt;=22,DAY(C209)&lt;=28,C210="土",OR(C215="休",C215="雨")),1,0)</f>
        <v>#VALUE!</v>
      </c>
      <c r="D218" s="49" t="e">
        <f t="shared" si="75"/>
        <v>#VALUE!</v>
      </c>
      <c r="E218" s="49" t="e">
        <f t="shared" si="75"/>
        <v>#VALUE!</v>
      </c>
      <c r="F218" s="49" t="e">
        <f t="shared" si="75"/>
        <v>#VALUE!</v>
      </c>
      <c r="G218" s="49" t="e">
        <f t="shared" si="75"/>
        <v>#VALUE!</v>
      </c>
      <c r="H218" s="49" t="e">
        <f t="shared" si="75"/>
        <v>#VALUE!</v>
      </c>
      <c r="I218" s="49" t="e">
        <f t="shared" si="75"/>
        <v>#VALUE!</v>
      </c>
      <c r="J218" s="49" t="e">
        <f t="shared" si="75"/>
        <v>#VALUE!</v>
      </c>
      <c r="K218" s="49" t="e">
        <f t="shared" si="75"/>
        <v>#VALUE!</v>
      </c>
      <c r="L218" s="49" t="e">
        <f t="shared" si="75"/>
        <v>#VALUE!</v>
      </c>
      <c r="M218" s="49" t="e">
        <f t="shared" si="75"/>
        <v>#VALUE!</v>
      </c>
      <c r="N218" s="49" t="e">
        <f t="shared" si="75"/>
        <v>#VALUE!</v>
      </c>
      <c r="O218" s="49" t="e">
        <f t="shared" si="75"/>
        <v>#VALUE!</v>
      </c>
      <c r="P218" s="49" t="e">
        <f t="shared" si="75"/>
        <v>#VALUE!</v>
      </c>
      <c r="Q218" s="49" t="e">
        <f t="shared" si="75"/>
        <v>#VALUE!</v>
      </c>
      <c r="R218" s="49" t="e">
        <f t="shared" si="75"/>
        <v>#VALUE!</v>
      </c>
      <c r="S218" s="49" t="e">
        <f t="shared" si="75"/>
        <v>#VALUE!</v>
      </c>
      <c r="T218" s="49" t="e">
        <f t="shared" si="75"/>
        <v>#VALUE!</v>
      </c>
      <c r="U218" s="49" t="e">
        <f t="shared" si="75"/>
        <v>#VALUE!</v>
      </c>
      <c r="V218" s="49" t="e">
        <f t="shared" si="75"/>
        <v>#VALUE!</v>
      </c>
      <c r="W218" s="49" t="e">
        <f t="shared" si="75"/>
        <v>#VALUE!</v>
      </c>
      <c r="X218" s="49" t="e">
        <f t="shared" si="75"/>
        <v>#VALUE!</v>
      </c>
      <c r="Y218" s="49" t="e">
        <f t="shared" si="75"/>
        <v>#VALUE!</v>
      </c>
      <c r="Z218" s="49" t="e">
        <f t="shared" si="75"/>
        <v>#VALUE!</v>
      </c>
      <c r="AA218" s="49" t="e">
        <f t="shared" si="75"/>
        <v>#VALUE!</v>
      </c>
      <c r="AB218" s="49" t="e">
        <f t="shared" si="75"/>
        <v>#VALUE!</v>
      </c>
      <c r="AC218" s="49" t="e">
        <f t="shared" si="75"/>
        <v>#VALUE!</v>
      </c>
      <c r="AD218" s="49" t="e">
        <f t="shared" si="75"/>
        <v>#VALUE!</v>
      </c>
      <c r="AE218" s="49" t="e">
        <f t="shared" si="75"/>
        <v>#VALUE!</v>
      </c>
      <c r="AF218" s="49" t="e">
        <f t="shared" si="75"/>
        <v>#VALUE!</v>
      </c>
      <c r="AG218" s="49" t="e">
        <f t="shared" si="75"/>
        <v>#VALUE!</v>
      </c>
      <c r="AH218" s="50" t="s">
        <v>22</v>
      </c>
      <c r="AI218" s="48">
        <f>_xlfn.AGGREGATE(9,6,C218:AG218)</f>
        <v>0</v>
      </c>
      <c r="AJ218" s="30"/>
    </row>
    <row r="219" spans="2:36" s="26" customFormat="1" x14ac:dyDescent="0.15"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I219" s="41"/>
    </row>
    <row r="220" spans="2:36" hidden="1" x14ac:dyDescent="0.15">
      <c r="C220" s="2" t="e">
        <f>YEAR(C223)</f>
        <v>#VALUE!</v>
      </c>
      <c r="D220" s="2" t="e">
        <f>MONTH(C223)</f>
        <v>#VALUE!</v>
      </c>
    </row>
    <row r="221" spans="2:36" x14ac:dyDescent="0.15">
      <c r="B221" s="6" t="s">
        <v>14</v>
      </c>
      <c r="C221" s="117" t="e">
        <f>C223</f>
        <v>#VALUE!</v>
      </c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2"/>
    </row>
    <row r="222" spans="2:36" hidden="1" x14ac:dyDescent="0.15">
      <c r="B222" s="36"/>
      <c r="C222" s="22" t="e">
        <f>DATE($C220,$D220,1)</f>
        <v>#VALUE!</v>
      </c>
      <c r="D222" s="22" t="e">
        <f t="shared" ref="D222:AG222" si="76">C222+1</f>
        <v>#VALUE!</v>
      </c>
      <c r="E222" s="22" t="e">
        <f t="shared" si="76"/>
        <v>#VALUE!</v>
      </c>
      <c r="F222" s="22" t="e">
        <f t="shared" si="76"/>
        <v>#VALUE!</v>
      </c>
      <c r="G222" s="22" t="e">
        <f t="shared" si="76"/>
        <v>#VALUE!</v>
      </c>
      <c r="H222" s="22" t="e">
        <f t="shared" si="76"/>
        <v>#VALUE!</v>
      </c>
      <c r="I222" s="22" t="e">
        <f t="shared" si="76"/>
        <v>#VALUE!</v>
      </c>
      <c r="J222" s="22" t="e">
        <f t="shared" si="76"/>
        <v>#VALUE!</v>
      </c>
      <c r="K222" s="22" t="e">
        <f t="shared" si="76"/>
        <v>#VALUE!</v>
      </c>
      <c r="L222" s="22" t="e">
        <f t="shared" si="76"/>
        <v>#VALUE!</v>
      </c>
      <c r="M222" s="22" t="e">
        <f t="shared" si="76"/>
        <v>#VALUE!</v>
      </c>
      <c r="N222" s="22" t="e">
        <f t="shared" si="76"/>
        <v>#VALUE!</v>
      </c>
      <c r="O222" s="22" t="e">
        <f t="shared" si="76"/>
        <v>#VALUE!</v>
      </c>
      <c r="P222" s="22" t="e">
        <f t="shared" si="76"/>
        <v>#VALUE!</v>
      </c>
      <c r="Q222" s="22" t="e">
        <f t="shared" si="76"/>
        <v>#VALUE!</v>
      </c>
      <c r="R222" s="22" t="e">
        <f t="shared" si="76"/>
        <v>#VALUE!</v>
      </c>
      <c r="S222" s="22" t="e">
        <f t="shared" si="76"/>
        <v>#VALUE!</v>
      </c>
      <c r="T222" s="22" t="e">
        <f t="shared" si="76"/>
        <v>#VALUE!</v>
      </c>
      <c r="U222" s="22" t="e">
        <f t="shared" si="76"/>
        <v>#VALUE!</v>
      </c>
      <c r="V222" s="22" t="e">
        <f t="shared" si="76"/>
        <v>#VALUE!</v>
      </c>
      <c r="W222" s="22" t="e">
        <f t="shared" si="76"/>
        <v>#VALUE!</v>
      </c>
      <c r="X222" s="22" t="e">
        <f t="shared" si="76"/>
        <v>#VALUE!</v>
      </c>
      <c r="Y222" s="22" t="e">
        <f t="shared" si="76"/>
        <v>#VALUE!</v>
      </c>
      <c r="Z222" s="22" t="e">
        <f t="shared" si="76"/>
        <v>#VALUE!</v>
      </c>
      <c r="AA222" s="22" t="e">
        <f t="shared" si="76"/>
        <v>#VALUE!</v>
      </c>
      <c r="AB222" s="22" t="e">
        <f t="shared" si="76"/>
        <v>#VALUE!</v>
      </c>
      <c r="AC222" s="22" t="e">
        <f t="shared" si="76"/>
        <v>#VALUE!</v>
      </c>
      <c r="AD222" s="22" t="e">
        <f t="shared" si="76"/>
        <v>#VALUE!</v>
      </c>
      <c r="AE222" s="22" t="e">
        <f t="shared" si="76"/>
        <v>#VALUE!</v>
      </c>
      <c r="AF222" s="22" t="e">
        <f t="shared" si="76"/>
        <v>#VALUE!</v>
      </c>
      <c r="AG222" s="22" t="e">
        <f t="shared" si="76"/>
        <v>#VALUE!</v>
      </c>
      <c r="AH222" s="37"/>
      <c r="AI222" s="38"/>
    </row>
    <row r="223" spans="2:36" x14ac:dyDescent="0.15">
      <c r="B223" s="20" t="s">
        <v>15</v>
      </c>
      <c r="C223" s="39" t="e">
        <f>IF(EDATE(C208,1)&gt;$G$5,"",EDATE(C208,1))</f>
        <v>#VALUE!</v>
      </c>
      <c r="D223" s="22" t="e">
        <f t="shared" ref="D223:AG223" si="77">IF(D222&gt;$G$5,"",IF(C223=EOMONTH(DATE($C220,$D220,1),0),"",IF(C223="","",C223+1)))</f>
        <v>#VALUE!</v>
      </c>
      <c r="E223" s="22" t="e">
        <f t="shared" si="77"/>
        <v>#VALUE!</v>
      </c>
      <c r="F223" s="22" t="e">
        <f t="shared" si="77"/>
        <v>#VALUE!</v>
      </c>
      <c r="G223" s="22" t="e">
        <f t="shared" si="77"/>
        <v>#VALUE!</v>
      </c>
      <c r="H223" s="22" t="e">
        <f t="shared" si="77"/>
        <v>#VALUE!</v>
      </c>
      <c r="I223" s="22" t="e">
        <f t="shared" si="77"/>
        <v>#VALUE!</v>
      </c>
      <c r="J223" s="22" t="e">
        <f t="shared" si="77"/>
        <v>#VALUE!</v>
      </c>
      <c r="K223" s="22" t="e">
        <f t="shared" si="77"/>
        <v>#VALUE!</v>
      </c>
      <c r="L223" s="22" t="e">
        <f t="shared" si="77"/>
        <v>#VALUE!</v>
      </c>
      <c r="M223" s="22" t="e">
        <f t="shared" si="77"/>
        <v>#VALUE!</v>
      </c>
      <c r="N223" s="22" t="e">
        <f t="shared" si="77"/>
        <v>#VALUE!</v>
      </c>
      <c r="O223" s="22" t="e">
        <f t="shared" si="77"/>
        <v>#VALUE!</v>
      </c>
      <c r="P223" s="22" t="e">
        <f t="shared" si="77"/>
        <v>#VALUE!</v>
      </c>
      <c r="Q223" s="22" t="e">
        <f t="shared" si="77"/>
        <v>#VALUE!</v>
      </c>
      <c r="R223" s="22" t="e">
        <f t="shared" si="77"/>
        <v>#VALUE!</v>
      </c>
      <c r="S223" s="22" t="e">
        <f t="shared" si="77"/>
        <v>#VALUE!</v>
      </c>
      <c r="T223" s="22" t="e">
        <f t="shared" si="77"/>
        <v>#VALUE!</v>
      </c>
      <c r="U223" s="22" t="e">
        <f t="shared" si="77"/>
        <v>#VALUE!</v>
      </c>
      <c r="V223" s="22" t="e">
        <f t="shared" si="77"/>
        <v>#VALUE!</v>
      </c>
      <c r="W223" s="22" t="e">
        <f t="shared" si="77"/>
        <v>#VALUE!</v>
      </c>
      <c r="X223" s="22" t="e">
        <f t="shared" si="77"/>
        <v>#VALUE!</v>
      </c>
      <c r="Y223" s="22" t="e">
        <f t="shared" si="77"/>
        <v>#VALUE!</v>
      </c>
      <c r="Z223" s="22" t="e">
        <f t="shared" si="77"/>
        <v>#VALUE!</v>
      </c>
      <c r="AA223" s="22" t="e">
        <f t="shared" si="77"/>
        <v>#VALUE!</v>
      </c>
      <c r="AB223" s="22" t="e">
        <f t="shared" si="77"/>
        <v>#VALUE!</v>
      </c>
      <c r="AC223" s="22" t="e">
        <f t="shared" si="77"/>
        <v>#VALUE!</v>
      </c>
      <c r="AD223" s="22" t="e">
        <f t="shared" si="77"/>
        <v>#VALUE!</v>
      </c>
      <c r="AE223" s="22" t="e">
        <f t="shared" si="77"/>
        <v>#VALUE!</v>
      </c>
      <c r="AF223" s="22" t="e">
        <f t="shared" si="77"/>
        <v>#VALUE!</v>
      </c>
      <c r="AG223" s="22" t="e">
        <f t="shared" si="77"/>
        <v>#VALUE!</v>
      </c>
      <c r="AH223" s="23" t="s">
        <v>16</v>
      </c>
      <c r="AI223" s="24">
        <f>+COUNTIFS(C224:AG224,"土",C225:AG225,"")+COUNTIFS(C224:AG224,"日",C225:AG225,"")</f>
        <v>0</v>
      </c>
    </row>
    <row r="224" spans="2:36" s="26" customFormat="1" x14ac:dyDescent="0.15">
      <c r="B224" s="40" t="s">
        <v>5</v>
      </c>
      <c r="C224" s="51" t="str">
        <f>IFERROR(TEXT(WEEKDAY(+C223),"aaa"),"")</f>
        <v/>
      </c>
      <c r="D224" s="51" t="str">
        <f t="shared" ref="D224:AG224" si="78">IFERROR(TEXT(WEEKDAY(+D223),"aaa"),"")</f>
        <v/>
      </c>
      <c r="E224" s="51" t="str">
        <f t="shared" si="78"/>
        <v/>
      </c>
      <c r="F224" s="51" t="str">
        <f t="shared" si="78"/>
        <v/>
      </c>
      <c r="G224" s="51" t="str">
        <f t="shared" si="78"/>
        <v/>
      </c>
      <c r="H224" s="51" t="str">
        <f t="shared" si="78"/>
        <v/>
      </c>
      <c r="I224" s="51" t="str">
        <f t="shared" si="78"/>
        <v/>
      </c>
      <c r="J224" s="51" t="str">
        <f t="shared" si="78"/>
        <v/>
      </c>
      <c r="K224" s="51" t="str">
        <f t="shared" si="78"/>
        <v/>
      </c>
      <c r="L224" s="51" t="str">
        <f t="shared" si="78"/>
        <v/>
      </c>
      <c r="M224" s="51" t="str">
        <f t="shared" si="78"/>
        <v/>
      </c>
      <c r="N224" s="51" t="str">
        <f t="shared" si="78"/>
        <v/>
      </c>
      <c r="O224" s="51" t="str">
        <f t="shared" si="78"/>
        <v/>
      </c>
      <c r="P224" s="51" t="str">
        <f t="shared" si="78"/>
        <v/>
      </c>
      <c r="Q224" s="51" t="str">
        <f t="shared" si="78"/>
        <v/>
      </c>
      <c r="R224" s="51" t="str">
        <f t="shared" si="78"/>
        <v/>
      </c>
      <c r="S224" s="51" t="str">
        <f t="shared" si="78"/>
        <v/>
      </c>
      <c r="T224" s="51" t="str">
        <f t="shared" si="78"/>
        <v/>
      </c>
      <c r="U224" s="51" t="str">
        <f t="shared" si="78"/>
        <v/>
      </c>
      <c r="V224" s="51" t="str">
        <f t="shared" si="78"/>
        <v/>
      </c>
      <c r="W224" s="51" t="str">
        <f t="shared" si="78"/>
        <v/>
      </c>
      <c r="X224" s="51" t="str">
        <f t="shared" si="78"/>
        <v/>
      </c>
      <c r="Y224" s="51" t="str">
        <f t="shared" si="78"/>
        <v/>
      </c>
      <c r="Z224" s="51" t="str">
        <f t="shared" si="78"/>
        <v/>
      </c>
      <c r="AA224" s="51" t="str">
        <f t="shared" si="78"/>
        <v/>
      </c>
      <c r="AB224" s="51" t="str">
        <f t="shared" si="78"/>
        <v/>
      </c>
      <c r="AC224" s="51" t="str">
        <f t="shared" si="78"/>
        <v/>
      </c>
      <c r="AD224" s="51" t="str">
        <f t="shared" si="78"/>
        <v/>
      </c>
      <c r="AE224" s="51" t="str">
        <f t="shared" si="78"/>
        <v/>
      </c>
      <c r="AF224" s="51" t="str">
        <f t="shared" si="78"/>
        <v/>
      </c>
      <c r="AG224" s="51" t="str">
        <f t="shared" si="78"/>
        <v/>
      </c>
      <c r="AH224" s="23" t="s">
        <v>20</v>
      </c>
      <c r="AI224" s="24">
        <f>+COUNTIF(C225:AG225,"夏休")+COUNTIF(C225:AG225,"冬休")+COUNTIF(C225:AG225,"中止")+COUNTIF(C225:AG225,"工場")+COUNTIF(C225:AG225,"他")</f>
        <v>0</v>
      </c>
    </row>
    <row r="225" spans="2:36" s="26" customFormat="1" ht="13.5" customHeight="1" x14ac:dyDescent="0.15">
      <c r="B225" s="83" t="s">
        <v>19</v>
      </c>
      <c r="C225" s="85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105"/>
      <c r="AH225" s="27" t="s">
        <v>2</v>
      </c>
      <c r="AI225" s="28">
        <f>COUNT(C223:AG223)-AI224</f>
        <v>0</v>
      </c>
    </row>
    <row r="226" spans="2:36" s="26" customFormat="1" ht="13.5" customHeight="1" x14ac:dyDescent="0.15">
      <c r="B226" s="84"/>
      <c r="C226" s="85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105"/>
      <c r="AH226" s="27" t="s">
        <v>6</v>
      </c>
      <c r="AI226" s="29">
        <f>+COUNTIF(C227:AG228,"休")</f>
        <v>0</v>
      </c>
      <c r="AJ226" s="30" t="e">
        <f>IF(AI227&gt;0.285,"",IF(AI226&lt;AI223,"←計画日数が足りません",""))</f>
        <v>#DIV/0!</v>
      </c>
    </row>
    <row r="227" spans="2:36" s="26" customFormat="1" ht="13.5" customHeight="1" x14ac:dyDescent="0.15">
      <c r="B227" s="106" t="s">
        <v>0</v>
      </c>
      <c r="C227" s="107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10"/>
      <c r="AH227" s="27" t="s">
        <v>8</v>
      </c>
      <c r="AI227" s="31" t="e">
        <f>+AI226/AI225</f>
        <v>#DIV/0!</v>
      </c>
    </row>
    <row r="228" spans="2:36" s="26" customFormat="1" x14ac:dyDescent="0.15">
      <c r="B228" s="106"/>
      <c r="C228" s="107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10"/>
      <c r="AH228" s="27" t="s">
        <v>9</v>
      </c>
      <c r="AI228" s="29">
        <f>+COUNTA(C229:AG230)</f>
        <v>0</v>
      </c>
    </row>
    <row r="229" spans="2:36" s="26" customFormat="1" x14ac:dyDescent="0.15">
      <c r="B229" s="111" t="s">
        <v>7</v>
      </c>
      <c r="C229" s="113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15"/>
      <c r="AH229" s="32" t="s">
        <v>4</v>
      </c>
      <c r="AI229" s="33" t="e">
        <f>+AI228/AI225</f>
        <v>#DIV/0!</v>
      </c>
    </row>
    <row r="230" spans="2:36" s="26" customFormat="1" x14ac:dyDescent="0.15">
      <c r="B230" s="112"/>
      <c r="C230" s="114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16"/>
      <c r="AH230" s="34" t="s">
        <v>13</v>
      </c>
      <c r="AI230" s="35" t="str">
        <f>IF(7&gt;AI225,"対象外",IF(AI228&gt;=AI223,"OK","NG"))</f>
        <v>対象外</v>
      </c>
      <c r="AJ230" s="30" t="str">
        <f>IF(AI230="対象外","←７日間に満たない期間は達成判定の対象外",IF(AI230="NG","←月単位未達成","←月単位達成"))</f>
        <v>←７日間に満たない期間は達成判定の対象外</v>
      </c>
    </row>
    <row r="231" spans="2:36" hidden="1" x14ac:dyDescent="0.15">
      <c r="B231" s="15"/>
      <c r="C231" s="46" t="e">
        <f t="shared" ref="C231:AG231" si="79">IF(AND(DAY(C223)&gt;=22,DAY(C223)&lt;=28,C224="土"),1,0)</f>
        <v>#VALUE!</v>
      </c>
      <c r="D231" s="46" t="e">
        <f t="shared" si="79"/>
        <v>#VALUE!</v>
      </c>
      <c r="E231" s="46" t="e">
        <f t="shared" si="79"/>
        <v>#VALUE!</v>
      </c>
      <c r="F231" s="46" t="e">
        <f t="shared" si="79"/>
        <v>#VALUE!</v>
      </c>
      <c r="G231" s="46" t="e">
        <f t="shared" si="79"/>
        <v>#VALUE!</v>
      </c>
      <c r="H231" s="46" t="e">
        <f t="shared" si="79"/>
        <v>#VALUE!</v>
      </c>
      <c r="I231" s="46" t="e">
        <f t="shared" si="79"/>
        <v>#VALUE!</v>
      </c>
      <c r="J231" s="46" t="e">
        <f t="shared" si="79"/>
        <v>#VALUE!</v>
      </c>
      <c r="K231" s="46" t="e">
        <f t="shared" si="79"/>
        <v>#VALUE!</v>
      </c>
      <c r="L231" s="46" t="e">
        <f t="shared" si="79"/>
        <v>#VALUE!</v>
      </c>
      <c r="M231" s="46" t="e">
        <f t="shared" si="79"/>
        <v>#VALUE!</v>
      </c>
      <c r="N231" s="46" t="e">
        <f t="shared" si="79"/>
        <v>#VALUE!</v>
      </c>
      <c r="O231" s="46" t="e">
        <f t="shared" si="79"/>
        <v>#VALUE!</v>
      </c>
      <c r="P231" s="46" t="e">
        <f t="shared" si="79"/>
        <v>#VALUE!</v>
      </c>
      <c r="Q231" s="46" t="e">
        <f t="shared" si="79"/>
        <v>#VALUE!</v>
      </c>
      <c r="R231" s="46" t="e">
        <f t="shared" si="79"/>
        <v>#VALUE!</v>
      </c>
      <c r="S231" s="46" t="e">
        <f t="shared" si="79"/>
        <v>#VALUE!</v>
      </c>
      <c r="T231" s="46" t="e">
        <f t="shared" si="79"/>
        <v>#VALUE!</v>
      </c>
      <c r="U231" s="46" t="e">
        <f t="shared" si="79"/>
        <v>#VALUE!</v>
      </c>
      <c r="V231" s="46" t="e">
        <f t="shared" si="79"/>
        <v>#VALUE!</v>
      </c>
      <c r="W231" s="46" t="e">
        <f t="shared" si="79"/>
        <v>#VALUE!</v>
      </c>
      <c r="X231" s="46" t="e">
        <f t="shared" si="79"/>
        <v>#VALUE!</v>
      </c>
      <c r="Y231" s="46" t="e">
        <f t="shared" si="79"/>
        <v>#VALUE!</v>
      </c>
      <c r="Z231" s="46" t="e">
        <f t="shared" si="79"/>
        <v>#VALUE!</v>
      </c>
      <c r="AA231" s="46" t="e">
        <f t="shared" si="79"/>
        <v>#VALUE!</v>
      </c>
      <c r="AB231" s="46" t="e">
        <f t="shared" si="79"/>
        <v>#VALUE!</v>
      </c>
      <c r="AC231" s="46" t="e">
        <f t="shared" si="79"/>
        <v>#VALUE!</v>
      </c>
      <c r="AD231" s="46" t="e">
        <f t="shared" si="79"/>
        <v>#VALUE!</v>
      </c>
      <c r="AE231" s="46" t="e">
        <f t="shared" si="79"/>
        <v>#VALUE!</v>
      </c>
      <c r="AF231" s="46" t="e">
        <f t="shared" si="79"/>
        <v>#VALUE!</v>
      </c>
      <c r="AG231" s="46" t="e">
        <f t="shared" si="79"/>
        <v>#VALUE!</v>
      </c>
      <c r="AH231" s="47" t="s">
        <v>21</v>
      </c>
      <c r="AI231" s="48">
        <f>_xlfn.AGGREGATE(9,6,C231:AG231)</f>
        <v>0</v>
      </c>
      <c r="AJ231" s="30"/>
    </row>
    <row r="232" spans="2:36" hidden="1" x14ac:dyDescent="0.15">
      <c r="B232" s="15"/>
      <c r="C232" s="49" t="e">
        <f t="shared" ref="C232:AG232" si="80">IF(AND(DAY(C223)&gt;=22,DAY(C223)&lt;=28,C224="土",OR(C229="休",C229="雨")),1,0)</f>
        <v>#VALUE!</v>
      </c>
      <c r="D232" s="49" t="e">
        <f t="shared" si="80"/>
        <v>#VALUE!</v>
      </c>
      <c r="E232" s="49" t="e">
        <f t="shared" si="80"/>
        <v>#VALUE!</v>
      </c>
      <c r="F232" s="49" t="e">
        <f t="shared" si="80"/>
        <v>#VALUE!</v>
      </c>
      <c r="G232" s="49" t="e">
        <f t="shared" si="80"/>
        <v>#VALUE!</v>
      </c>
      <c r="H232" s="49" t="e">
        <f t="shared" si="80"/>
        <v>#VALUE!</v>
      </c>
      <c r="I232" s="49" t="e">
        <f t="shared" si="80"/>
        <v>#VALUE!</v>
      </c>
      <c r="J232" s="49" t="e">
        <f t="shared" si="80"/>
        <v>#VALUE!</v>
      </c>
      <c r="K232" s="49" t="e">
        <f t="shared" si="80"/>
        <v>#VALUE!</v>
      </c>
      <c r="L232" s="49" t="e">
        <f t="shared" si="80"/>
        <v>#VALUE!</v>
      </c>
      <c r="M232" s="49" t="e">
        <f t="shared" si="80"/>
        <v>#VALUE!</v>
      </c>
      <c r="N232" s="49" t="e">
        <f t="shared" si="80"/>
        <v>#VALUE!</v>
      </c>
      <c r="O232" s="49" t="e">
        <f t="shared" si="80"/>
        <v>#VALUE!</v>
      </c>
      <c r="P232" s="49" t="e">
        <f t="shared" si="80"/>
        <v>#VALUE!</v>
      </c>
      <c r="Q232" s="49" t="e">
        <f t="shared" si="80"/>
        <v>#VALUE!</v>
      </c>
      <c r="R232" s="49" t="e">
        <f t="shared" si="80"/>
        <v>#VALUE!</v>
      </c>
      <c r="S232" s="49" t="e">
        <f t="shared" si="80"/>
        <v>#VALUE!</v>
      </c>
      <c r="T232" s="49" t="e">
        <f t="shared" si="80"/>
        <v>#VALUE!</v>
      </c>
      <c r="U232" s="49" t="e">
        <f t="shared" si="80"/>
        <v>#VALUE!</v>
      </c>
      <c r="V232" s="49" t="e">
        <f t="shared" si="80"/>
        <v>#VALUE!</v>
      </c>
      <c r="W232" s="49" t="e">
        <f t="shared" si="80"/>
        <v>#VALUE!</v>
      </c>
      <c r="X232" s="49" t="e">
        <f t="shared" si="80"/>
        <v>#VALUE!</v>
      </c>
      <c r="Y232" s="49" t="e">
        <f t="shared" si="80"/>
        <v>#VALUE!</v>
      </c>
      <c r="Z232" s="49" t="e">
        <f t="shared" si="80"/>
        <v>#VALUE!</v>
      </c>
      <c r="AA232" s="49" t="e">
        <f t="shared" si="80"/>
        <v>#VALUE!</v>
      </c>
      <c r="AB232" s="49" t="e">
        <f t="shared" si="80"/>
        <v>#VALUE!</v>
      </c>
      <c r="AC232" s="49" t="e">
        <f t="shared" si="80"/>
        <v>#VALUE!</v>
      </c>
      <c r="AD232" s="49" t="e">
        <f t="shared" si="80"/>
        <v>#VALUE!</v>
      </c>
      <c r="AE232" s="49" t="e">
        <f t="shared" si="80"/>
        <v>#VALUE!</v>
      </c>
      <c r="AF232" s="49" t="e">
        <f t="shared" si="80"/>
        <v>#VALUE!</v>
      </c>
      <c r="AG232" s="49" t="e">
        <f t="shared" si="80"/>
        <v>#VALUE!</v>
      </c>
      <c r="AH232" s="50" t="s">
        <v>22</v>
      </c>
      <c r="AI232" s="48">
        <f>_xlfn.AGGREGATE(9,6,C232:AG232)</f>
        <v>0</v>
      </c>
      <c r="AJ232" s="30"/>
    </row>
    <row r="233" spans="2:36" s="26" customFormat="1" x14ac:dyDescent="0.15"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I233" s="41"/>
    </row>
    <row r="234" spans="2:36" hidden="1" x14ac:dyDescent="0.15">
      <c r="C234" s="2" t="e">
        <f>YEAR(C237)</f>
        <v>#VALUE!</v>
      </c>
      <c r="D234" s="2" t="e">
        <f>MONTH(C237)</f>
        <v>#VALUE!</v>
      </c>
    </row>
    <row r="235" spans="2:36" x14ac:dyDescent="0.15">
      <c r="B235" s="6" t="s">
        <v>14</v>
      </c>
      <c r="C235" s="117" t="e">
        <f>C237</f>
        <v>#VALUE!</v>
      </c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2"/>
    </row>
    <row r="236" spans="2:36" hidden="1" x14ac:dyDescent="0.15">
      <c r="B236" s="36"/>
      <c r="C236" s="22" t="e">
        <f>DATE($C234,$D234,1)</f>
        <v>#VALUE!</v>
      </c>
      <c r="D236" s="22" t="e">
        <f t="shared" ref="D236:AG236" si="81">C236+1</f>
        <v>#VALUE!</v>
      </c>
      <c r="E236" s="22" t="e">
        <f t="shared" si="81"/>
        <v>#VALUE!</v>
      </c>
      <c r="F236" s="22" t="e">
        <f t="shared" si="81"/>
        <v>#VALUE!</v>
      </c>
      <c r="G236" s="22" t="e">
        <f t="shared" si="81"/>
        <v>#VALUE!</v>
      </c>
      <c r="H236" s="22" t="e">
        <f t="shared" si="81"/>
        <v>#VALUE!</v>
      </c>
      <c r="I236" s="22" t="e">
        <f t="shared" si="81"/>
        <v>#VALUE!</v>
      </c>
      <c r="J236" s="22" t="e">
        <f t="shared" si="81"/>
        <v>#VALUE!</v>
      </c>
      <c r="K236" s="22" t="e">
        <f t="shared" si="81"/>
        <v>#VALUE!</v>
      </c>
      <c r="L236" s="22" t="e">
        <f t="shared" si="81"/>
        <v>#VALUE!</v>
      </c>
      <c r="M236" s="22" t="e">
        <f t="shared" si="81"/>
        <v>#VALUE!</v>
      </c>
      <c r="N236" s="22" t="e">
        <f t="shared" si="81"/>
        <v>#VALUE!</v>
      </c>
      <c r="O236" s="22" t="e">
        <f t="shared" si="81"/>
        <v>#VALUE!</v>
      </c>
      <c r="P236" s="22" t="e">
        <f t="shared" si="81"/>
        <v>#VALUE!</v>
      </c>
      <c r="Q236" s="22" t="e">
        <f t="shared" si="81"/>
        <v>#VALUE!</v>
      </c>
      <c r="R236" s="22" t="e">
        <f t="shared" si="81"/>
        <v>#VALUE!</v>
      </c>
      <c r="S236" s="22" t="e">
        <f t="shared" si="81"/>
        <v>#VALUE!</v>
      </c>
      <c r="T236" s="22" t="e">
        <f t="shared" si="81"/>
        <v>#VALUE!</v>
      </c>
      <c r="U236" s="22" t="e">
        <f t="shared" si="81"/>
        <v>#VALUE!</v>
      </c>
      <c r="V236" s="22" t="e">
        <f t="shared" si="81"/>
        <v>#VALUE!</v>
      </c>
      <c r="W236" s="22" t="e">
        <f t="shared" si="81"/>
        <v>#VALUE!</v>
      </c>
      <c r="X236" s="22" t="e">
        <f t="shared" si="81"/>
        <v>#VALUE!</v>
      </c>
      <c r="Y236" s="22" t="e">
        <f t="shared" si="81"/>
        <v>#VALUE!</v>
      </c>
      <c r="Z236" s="22" t="e">
        <f t="shared" si="81"/>
        <v>#VALUE!</v>
      </c>
      <c r="AA236" s="22" t="e">
        <f t="shared" si="81"/>
        <v>#VALUE!</v>
      </c>
      <c r="AB236" s="22" t="e">
        <f t="shared" si="81"/>
        <v>#VALUE!</v>
      </c>
      <c r="AC236" s="22" t="e">
        <f t="shared" si="81"/>
        <v>#VALUE!</v>
      </c>
      <c r="AD236" s="22" t="e">
        <f t="shared" si="81"/>
        <v>#VALUE!</v>
      </c>
      <c r="AE236" s="22" t="e">
        <f t="shared" si="81"/>
        <v>#VALUE!</v>
      </c>
      <c r="AF236" s="22" t="e">
        <f t="shared" si="81"/>
        <v>#VALUE!</v>
      </c>
      <c r="AG236" s="22" t="e">
        <f t="shared" si="81"/>
        <v>#VALUE!</v>
      </c>
      <c r="AH236" s="37"/>
      <c r="AI236" s="38"/>
    </row>
    <row r="237" spans="2:36" x14ac:dyDescent="0.15">
      <c r="B237" s="20" t="s">
        <v>15</v>
      </c>
      <c r="C237" s="39" t="e">
        <f>IF(EDATE(C222,1)&gt;$G$5,"",EDATE(C222,1))</f>
        <v>#VALUE!</v>
      </c>
      <c r="D237" s="22" t="e">
        <f t="shared" ref="D237:AG237" si="82">IF(D236&gt;$G$5,"",IF(C237=EOMONTH(DATE($C234,$D234,1),0),"",IF(C237="","",C237+1)))</f>
        <v>#VALUE!</v>
      </c>
      <c r="E237" s="22" t="e">
        <f t="shared" si="82"/>
        <v>#VALUE!</v>
      </c>
      <c r="F237" s="22" t="e">
        <f t="shared" si="82"/>
        <v>#VALUE!</v>
      </c>
      <c r="G237" s="22" t="e">
        <f t="shared" si="82"/>
        <v>#VALUE!</v>
      </c>
      <c r="H237" s="22" t="e">
        <f t="shared" si="82"/>
        <v>#VALUE!</v>
      </c>
      <c r="I237" s="22" t="e">
        <f t="shared" si="82"/>
        <v>#VALUE!</v>
      </c>
      <c r="J237" s="22" t="e">
        <f t="shared" si="82"/>
        <v>#VALUE!</v>
      </c>
      <c r="K237" s="22" t="e">
        <f t="shared" si="82"/>
        <v>#VALUE!</v>
      </c>
      <c r="L237" s="22" t="e">
        <f t="shared" si="82"/>
        <v>#VALUE!</v>
      </c>
      <c r="M237" s="22" t="e">
        <f t="shared" si="82"/>
        <v>#VALUE!</v>
      </c>
      <c r="N237" s="22" t="e">
        <f t="shared" si="82"/>
        <v>#VALUE!</v>
      </c>
      <c r="O237" s="22" t="e">
        <f t="shared" si="82"/>
        <v>#VALUE!</v>
      </c>
      <c r="P237" s="22" t="e">
        <f t="shared" si="82"/>
        <v>#VALUE!</v>
      </c>
      <c r="Q237" s="22" t="e">
        <f t="shared" si="82"/>
        <v>#VALUE!</v>
      </c>
      <c r="R237" s="22" t="e">
        <f t="shared" si="82"/>
        <v>#VALUE!</v>
      </c>
      <c r="S237" s="22" t="e">
        <f t="shared" si="82"/>
        <v>#VALUE!</v>
      </c>
      <c r="T237" s="22" t="e">
        <f t="shared" si="82"/>
        <v>#VALUE!</v>
      </c>
      <c r="U237" s="22" t="e">
        <f t="shared" si="82"/>
        <v>#VALUE!</v>
      </c>
      <c r="V237" s="22" t="e">
        <f t="shared" si="82"/>
        <v>#VALUE!</v>
      </c>
      <c r="W237" s="22" t="e">
        <f t="shared" si="82"/>
        <v>#VALUE!</v>
      </c>
      <c r="X237" s="22" t="e">
        <f t="shared" si="82"/>
        <v>#VALUE!</v>
      </c>
      <c r="Y237" s="22" t="e">
        <f t="shared" si="82"/>
        <v>#VALUE!</v>
      </c>
      <c r="Z237" s="22" t="e">
        <f t="shared" si="82"/>
        <v>#VALUE!</v>
      </c>
      <c r="AA237" s="22" t="e">
        <f t="shared" si="82"/>
        <v>#VALUE!</v>
      </c>
      <c r="AB237" s="22" t="e">
        <f t="shared" si="82"/>
        <v>#VALUE!</v>
      </c>
      <c r="AC237" s="22" t="e">
        <f t="shared" si="82"/>
        <v>#VALUE!</v>
      </c>
      <c r="AD237" s="22" t="e">
        <f t="shared" si="82"/>
        <v>#VALUE!</v>
      </c>
      <c r="AE237" s="22" t="e">
        <f t="shared" si="82"/>
        <v>#VALUE!</v>
      </c>
      <c r="AF237" s="22" t="e">
        <f t="shared" si="82"/>
        <v>#VALUE!</v>
      </c>
      <c r="AG237" s="22" t="e">
        <f t="shared" si="82"/>
        <v>#VALUE!</v>
      </c>
      <c r="AH237" s="23" t="s">
        <v>16</v>
      </c>
      <c r="AI237" s="24">
        <f>+COUNTIFS(C238:AG238,"土",C239:AG239,"")+COUNTIFS(C238:AG238,"日",C239:AG239,"")</f>
        <v>0</v>
      </c>
    </row>
    <row r="238" spans="2:36" s="26" customFormat="1" x14ac:dyDescent="0.15">
      <c r="B238" s="40" t="s">
        <v>5</v>
      </c>
      <c r="C238" s="51" t="str">
        <f>IFERROR(TEXT(WEEKDAY(+C237),"aaa"),"")</f>
        <v/>
      </c>
      <c r="D238" s="51" t="str">
        <f t="shared" ref="D238:AG238" si="83">IFERROR(TEXT(WEEKDAY(+D237),"aaa"),"")</f>
        <v/>
      </c>
      <c r="E238" s="51" t="str">
        <f t="shared" si="83"/>
        <v/>
      </c>
      <c r="F238" s="51" t="str">
        <f t="shared" si="83"/>
        <v/>
      </c>
      <c r="G238" s="51" t="str">
        <f t="shared" si="83"/>
        <v/>
      </c>
      <c r="H238" s="51" t="str">
        <f t="shared" si="83"/>
        <v/>
      </c>
      <c r="I238" s="51" t="str">
        <f t="shared" si="83"/>
        <v/>
      </c>
      <c r="J238" s="51" t="str">
        <f t="shared" si="83"/>
        <v/>
      </c>
      <c r="K238" s="51" t="str">
        <f t="shared" si="83"/>
        <v/>
      </c>
      <c r="L238" s="51" t="str">
        <f t="shared" si="83"/>
        <v/>
      </c>
      <c r="M238" s="51" t="str">
        <f t="shared" si="83"/>
        <v/>
      </c>
      <c r="N238" s="51" t="str">
        <f t="shared" si="83"/>
        <v/>
      </c>
      <c r="O238" s="51" t="str">
        <f t="shared" si="83"/>
        <v/>
      </c>
      <c r="P238" s="51" t="str">
        <f t="shared" si="83"/>
        <v/>
      </c>
      <c r="Q238" s="51" t="str">
        <f t="shared" si="83"/>
        <v/>
      </c>
      <c r="R238" s="51" t="str">
        <f t="shared" si="83"/>
        <v/>
      </c>
      <c r="S238" s="51" t="str">
        <f t="shared" si="83"/>
        <v/>
      </c>
      <c r="T238" s="51" t="str">
        <f t="shared" si="83"/>
        <v/>
      </c>
      <c r="U238" s="51" t="str">
        <f t="shared" si="83"/>
        <v/>
      </c>
      <c r="V238" s="51" t="str">
        <f t="shared" si="83"/>
        <v/>
      </c>
      <c r="W238" s="51" t="str">
        <f t="shared" si="83"/>
        <v/>
      </c>
      <c r="X238" s="51" t="str">
        <f t="shared" si="83"/>
        <v/>
      </c>
      <c r="Y238" s="51" t="str">
        <f t="shared" si="83"/>
        <v/>
      </c>
      <c r="Z238" s="51" t="str">
        <f t="shared" si="83"/>
        <v/>
      </c>
      <c r="AA238" s="51" t="str">
        <f t="shared" si="83"/>
        <v/>
      </c>
      <c r="AB238" s="51" t="str">
        <f t="shared" si="83"/>
        <v/>
      </c>
      <c r="AC238" s="51" t="str">
        <f t="shared" si="83"/>
        <v/>
      </c>
      <c r="AD238" s="51" t="str">
        <f t="shared" si="83"/>
        <v/>
      </c>
      <c r="AE238" s="51" t="str">
        <f t="shared" si="83"/>
        <v/>
      </c>
      <c r="AF238" s="51" t="str">
        <f t="shared" si="83"/>
        <v/>
      </c>
      <c r="AG238" s="51" t="str">
        <f t="shared" si="83"/>
        <v/>
      </c>
      <c r="AH238" s="23" t="s">
        <v>20</v>
      </c>
      <c r="AI238" s="24">
        <f>+COUNTIF(C239:AG239,"夏休")+COUNTIF(C239:AG239,"冬休")+COUNTIF(C239:AG239,"中止")+COUNTIF(C239:AG239,"工場")+COUNTIF(C239:AG239,"他")</f>
        <v>0</v>
      </c>
    </row>
    <row r="239" spans="2:36" s="26" customFormat="1" ht="13.5" customHeight="1" x14ac:dyDescent="0.15">
      <c r="B239" s="83" t="s">
        <v>19</v>
      </c>
      <c r="C239" s="85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105"/>
      <c r="AH239" s="27" t="s">
        <v>2</v>
      </c>
      <c r="AI239" s="28">
        <f>COUNT(C237:AG237)-AI238</f>
        <v>0</v>
      </c>
    </row>
    <row r="240" spans="2:36" s="26" customFormat="1" ht="13.5" customHeight="1" x14ac:dyDescent="0.15">
      <c r="B240" s="84"/>
      <c r="C240" s="85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105"/>
      <c r="AH240" s="27" t="s">
        <v>6</v>
      </c>
      <c r="AI240" s="29">
        <f>+COUNTIF(C241:AG242,"休")</f>
        <v>0</v>
      </c>
      <c r="AJ240" s="30" t="e">
        <f>IF(AI241&gt;0.285,"",IF(AI240&lt;AI237,"←計画日数が足りません",""))</f>
        <v>#DIV/0!</v>
      </c>
    </row>
    <row r="241" spans="2:36" s="26" customFormat="1" ht="13.5" customHeight="1" x14ac:dyDescent="0.15">
      <c r="B241" s="106" t="s">
        <v>0</v>
      </c>
      <c r="C241" s="107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10"/>
      <c r="AH241" s="27" t="s">
        <v>8</v>
      </c>
      <c r="AI241" s="31" t="e">
        <f>+AI240/AI239</f>
        <v>#DIV/0!</v>
      </c>
    </row>
    <row r="242" spans="2:36" s="26" customFormat="1" x14ac:dyDescent="0.15">
      <c r="B242" s="106"/>
      <c r="C242" s="107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10"/>
      <c r="AH242" s="27" t="s">
        <v>9</v>
      </c>
      <c r="AI242" s="29">
        <f>+COUNTA(C243:AG244)</f>
        <v>0</v>
      </c>
    </row>
    <row r="243" spans="2:36" s="26" customFormat="1" x14ac:dyDescent="0.15">
      <c r="B243" s="111" t="s">
        <v>7</v>
      </c>
      <c r="C243" s="113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15"/>
      <c r="AH243" s="32" t="s">
        <v>4</v>
      </c>
      <c r="AI243" s="33" t="e">
        <f>+AI242/AI239</f>
        <v>#DIV/0!</v>
      </c>
    </row>
    <row r="244" spans="2:36" s="26" customFormat="1" x14ac:dyDescent="0.15">
      <c r="B244" s="112"/>
      <c r="C244" s="114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16"/>
      <c r="AH244" s="34" t="s">
        <v>13</v>
      </c>
      <c r="AI244" s="35" t="str">
        <f>IF(7&gt;AI239,"対象外",IF(AI242&gt;=AI237,"OK","NG"))</f>
        <v>対象外</v>
      </c>
      <c r="AJ244" s="30" t="str">
        <f>IF(AI244="対象外","←７日間に満たない期間は達成判定の対象外",IF(AI244="NG","←月単位未達成","←月単位達成"))</f>
        <v>←７日間に満たない期間は達成判定の対象外</v>
      </c>
    </row>
    <row r="245" spans="2:36" hidden="1" x14ac:dyDescent="0.15">
      <c r="B245" s="15"/>
      <c r="C245" s="46" t="e">
        <f t="shared" ref="C245:AG245" si="84">IF(AND(DAY(C237)&gt;=22,DAY(C237)&lt;=28,C238="土"),1,0)</f>
        <v>#VALUE!</v>
      </c>
      <c r="D245" s="46" t="e">
        <f t="shared" si="84"/>
        <v>#VALUE!</v>
      </c>
      <c r="E245" s="46" t="e">
        <f t="shared" si="84"/>
        <v>#VALUE!</v>
      </c>
      <c r="F245" s="46" t="e">
        <f t="shared" si="84"/>
        <v>#VALUE!</v>
      </c>
      <c r="G245" s="46" t="e">
        <f t="shared" si="84"/>
        <v>#VALUE!</v>
      </c>
      <c r="H245" s="46" t="e">
        <f t="shared" si="84"/>
        <v>#VALUE!</v>
      </c>
      <c r="I245" s="46" t="e">
        <f t="shared" si="84"/>
        <v>#VALUE!</v>
      </c>
      <c r="J245" s="46" t="e">
        <f t="shared" si="84"/>
        <v>#VALUE!</v>
      </c>
      <c r="K245" s="46" t="e">
        <f t="shared" si="84"/>
        <v>#VALUE!</v>
      </c>
      <c r="L245" s="46" t="e">
        <f t="shared" si="84"/>
        <v>#VALUE!</v>
      </c>
      <c r="M245" s="46" t="e">
        <f t="shared" si="84"/>
        <v>#VALUE!</v>
      </c>
      <c r="N245" s="46" t="e">
        <f t="shared" si="84"/>
        <v>#VALUE!</v>
      </c>
      <c r="O245" s="46" t="e">
        <f t="shared" si="84"/>
        <v>#VALUE!</v>
      </c>
      <c r="P245" s="46" t="e">
        <f t="shared" si="84"/>
        <v>#VALUE!</v>
      </c>
      <c r="Q245" s="46" t="e">
        <f t="shared" si="84"/>
        <v>#VALUE!</v>
      </c>
      <c r="R245" s="46" t="e">
        <f t="shared" si="84"/>
        <v>#VALUE!</v>
      </c>
      <c r="S245" s="46" t="e">
        <f t="shared" si="84"/>
        <v>#VALUE!</v>
      </c>
      <c r="T245" s="46" t="e">
        <f t="shared" si="84"/>
        <v>#VALUE!</v>
      </c>
      <c r="U245" s="46" t="e">
        <f t="shared" si="84"/>
        <v>#VALUE!</v>
      </c>
      <c r="V245" s="46" t="e">
        <f t="shared" si="84"/>
        <v>#VALUE!</v>
      </c>
      <c r="W245" s="46" t="e">
        <f t="shared" si="84"/>
        <v>#VALUE!</v>
      </c>
      <c r="X245" s="46" t="e">
        <f t="shared" si="84"/>
        <v>#VALUE!</v>
      </c>
      <c r="Y245" s="46" t="e">
        <f t="shared" si="84"/>
        <v>#VALUE!</v>
      </c>
      <c r="Z245" s="46" t="e">
        <f t="shared" si="84"/>
        <v>#VALUE!</v>
      </c>
      <c r="AA245" s="46" t="e">
        <f t="shared" si="84"/>
        <v>#VALUE!</v>
      </c>
      <c r="AB245" s="46" t="e">
        <f t="shared" si="84"/>
        <v>#VALUE!</v>
      </c>
      <c r="AC245" s="46" t="e">
        <f t="shared" si="84"/>
        <v>#VALUE!</v>
      </c>
      <c r="AD245" s="46" t="e">
        <f t="shared" si="84"/>
        <v>#VALUE!</v>
      </c>
      <c r="AE245" s="46" t="e">
        <f t="shared" si="84"/>
        <v>#VALUE!</v>
      </c>
      <c r="AF245" s="46" t="e">
        <f t="shared" si="84"/>
        <v>#VALUE!</v>
      </c>
      <c r="AG245" s="46" t="e">
        <f t="shared" si="84"/>
        <v>#VALUE!</v>
      </c>
      <c r="AH245" s="47" t="s">
        <v>21</v>
      </c>
      <c r="AI245" s="48">
        <f>_xlfn.AGGREGATE(9,6,C245:AG245)</f>
        <v>0</v>
      </c>
      <c r="AJ245" s="30"/>
    </row>
    <row r="246" spans="2:36" hidden="1" x14ac:dyDescent="0.15">
      <c r="B246" s="15"/>
      <c r="C246" s="49" t="e">
        <f t="shared" ref="C246:AG246" si="85">IF(AND(DAY(C237)&gt;=22,DAY(C237)&lt;=28,C238="土",OR(C243="休",C243="雨")),1,0)</f>
        <v>#VALUE!</v>
      </c>
      <c r="D246" s="49" t="e">
        <f t="shared" si="85"/>
        <v>#VALUE!</v>
      </c>
      <c r="E246" s="49" t="e">
        <f t="shared" si="85"/>
        <v>#VALUE!</v>
      </c>
      <c r="F246" s="49" t="e">
        <f t="shared" si="85"/>
        <v>#VALUE!</v>
      </c>
      <c r="G246" s="49" t="e">
        <f t="shared" si="85"/>
        <v>#VALUE!</v>
      </c>
      <c r="H246" s="49" t="e">
        <f t="shared" si="85"/>
        <v>#VALUE!</v>
      </c>
      <c r="I246" s="49" t="e">
        <f t="shared" si="85"/>
        <v>#VALUE!</v>
      </c>
      <c r="J246" s="49" t="e">
        <f t="shared" si="85"/>
        <v>#VALUE!</v>
      </c>
      <c r="K246" s="49" t="e">
        <f t="shared" si="85"/>
        <v>#VALUE!</v>
      </c>
      <c r="L246" s="49" t="e">
        <f t="shared" si="85"/>
        <v>#VALUE!</v>
      </c>
      <c r="M246" s="49" t="e">
        <f t="shared" si="85"/>
        <v>#VALUE!</v>
      </c>
      <c r="N246" s="49" t="e">
        <f t="shared" si="85"/>
        <v>#VALUE!</v>
      </c>
      <c r="O246" s="49" t="e">
        <f t="shared" si="85"/>
        <v>#VALUE!</v>
      </c>
      <c r="P246" s="49" t="e">
        <f t="shared" si="85"/>
        <v>#VALUE!</v>
      </c>
      <c r="Q246" s="49" t="e">
        <f t="shared" si="85"/>
        <v>#VALUE!</v>
      </c>
      <c r="R246" s="49" t="e">
        <f t="shared" si="85"/>
        <v>#VALUE!</v>
      </c>
      <c r="S246" s="49" t="e">
        <f t="shared" si="85"/>
        <v>#VALUE!</v>
      </c>
      <c r="T246" s="49" t="e">
        <f t="shared" si="85"/>
        <v>#VALUE!</v>
      </c>
      <c r="U246" s="49" t="e">
        <f t="shared" si="85"/>
        <v>#VALUE!</v>
      </c>
      <c r="V246" s="49" t="e">
        <f t="shared" si="85"/>
        <v>#VALUE!</v>
      </c>
      <c r="W246" s="49" t="e">
        <f t="shared" si="85"/>
        <v>#VALUE!</v>
      </c>
      <c r="X246" s="49" t="e">
        <f t="shared" si="85"/>
        <v>#VALUE!</v>
      </c>
      <c r="Y246" s="49" t="e">
        <f t="shared" si="85"/>
        <v>#VALUE!</v>
      </c>
      <c r="Z246" s="49" t="e">
        <f t="shared" si="85"/>
        <v>#VALUE!</v>
      </c>
      <c r="AA246" s="49" t="e">
        <f t="shared" si="85"/>
        <v>#VALUE!</v>
      </c>
      <c r="AB246" s="49" t="e">
        <f t="shared" si="85"/>
        <v>#VALUE!</v>
      </c>
      <c r="AC246" s="49" t="e">
        <f t="shared" si="85"/>
        <v>#VALUE!</v>
      </c>
      <c r="AD246" s="49" t="e">
        <f t="shared" si="85"/>
        <v>#VALUE!</v>
      </c>
      <c r="AE246" s="49" t="e">
        <f t="shared" si="85"/>
        <v>#VALUE!</v>
      </c>
      <c r="AF246" s="49" t="e">
        <f t="shared" si="85"/>
        <v>#VALUE!</v>
      </c>
      <c r="AG246" s="49" t="e">
        <f t="shared" si="85"/>
        <v>#VALUE!</v>
      </c>
      <c r="AH246" s="50" t="s">
        <v>22</v>
      </c>
      <c r="AI246" s="48">
        <f>_xlfn.AGGREGATE(9,6,C246:AG246)</f>
        <v>0</v>
      </c>
      <c r="AJ246" s="30"/>
    </row>
    <row r="247" spans="2:36" s="26" customFormat="1" x14ac:dyDescent="0.15"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I247" s="41"/>
    </row>
    <row r="248" spans="2:36" hidden="1" x14ac:dyDescent="0.15">
      <c r="C248" s="2" t="e">
        <f>YEAR(C251)</f>
        <v>#VALUE!</v>
      </c>
      <c r="D248" s="2" t="e">
        <f>MONTH(C251)</f>
        <v>#VALUE!</v>
      </c>
    </row>
    <row r="249" spans="2:36" x14ac:dyDescent="0.15">
      <c r="B249" s="6" t="s">
        <v>14</v>
      </c>
      <c r="C249" s="117" t="e">
        <f>C251</f>
        <v>#VALUE!</v>
      </c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2"/>
    </row>
    <row r="250" spans="2:36" hidden="1" x14ac:dyDescent="0.15">
      <c r="B250" s="36"/>
      <c r="C250" s="22" t="e">
        <f>DATE($C248,$D248,1)</f>
        <v>#VALUE!</v>
      </c>
      <c r="D250" s="22" t="e">
        <f t="shared" ref="D250:AG250" si="86">C250+1</f>
        <v>#VALUE!</v>
      </c>
      <c r="E250" s="22" t="e">
        <f t="shared" si="86"/>
        <v>#VALUE!</v>
      </c>
      <c r="F250" s="22" t="e">
        <f t="shared" si="86"/>
        <v>#VALUE!</v>
      </c>
      <c r="G250" s="22" t="e">
        <f t="shared" si="86"/>
        <v>#VALUE!</v>
      </c>
      <c r="H250" s="22" t="e">
        <f t="shared" si="86"/>
        <v>#VALUE!</v>
      </c>
      <c r="I250" s="22" t="e">
        <f t="shared" si="86"/>
        <v>#VALUE!</v>
      </c>
      <c r="J250" s="22" t="e">
        <f t="shared" si="86"/>
        <v>#VALUE!</v>
      </c>
      <c r="K250" s="22" t="e">
        <f t="shared" si="86"/>
        <v>#VALUE!</v>
      </c>
      <c r="L250" s="22" t="e">
        <f t="shared" si="86"/>
        <v>#VALUE!</v>
      </c>
      <c r="M250" s="22" t="e">
        <f t="shared" si="86"/>
        <v>#VALUE!</v>
      </c>
      <c r="N250" s="22" t="e">
        <f t="shared" si="86"/>
        <v>#VALUE!</v>
      </c>
      <c r="O250" s="22" t="e">
        <f t="shared" si="86"/>
        <v>#VALUE!</v>
      </c>
      <c r="P250" s="22" t="e">
        <f t="shared" si="86"/>
        <v>#VALUE!</v>
      </c>
      <c r="Q250" s="22" t="e">
        <f t="shared" si="86"/>
        <v>#VALUE!</v>
      </c>
      <c r="R250" s="22" t="e">
        <f t="shared" si="86"/>
        <v>#VALUE!</v>
      </c>
      <c r="S250" s="22" t="e">
        <f t="shared" si="86"/>
        <v>#VALUE!</v>
      </c>
      <c r="T250" s="22" t="e">
        <f t="shared" si="86"/>
        <v>#VALUE!</v>
      </c>
      <c r="U250" s="22" t="e">
        <f t="shared" si="86"/>
        <v>#VALUE!</v>
      </c>
      <c r="V250" s="22" t="e">
        <f t="shared" si="86"/>
        <v>#VALUE!</v>
      </c>
      <c r="W250" s="22" t="e">
        <f t="shared" si="86"/>
        <v>#VALUE!</v>
      </c>
      <c r="X250" s="22" t="e">
        <f t="shared" si="86"/>
        <v>#VALUE!</v>
      </c>
      <c r="Y250" s="22" t="e">
        <f t="shared" si="86"/>
        <v>#VALUE!</v>
      </c>
      <c r="Z250" s="22" t="e">
        <f t="shared" si="86"/>
        <v>#VALUE!</v>
      </c>
      <c r="AA250" s="22" t="e">
        <f t="shared" si="86"/>
        <v>#VALUE!</v>
      </c>
      <c r="AB250" s="22" t="e">
        <f t="shared" si="86"/>
        <v>#VALUE!</v>
      </c>
      <c r="AC250" s="22" t="e">
        <f t="shared" si="86"/>
        <v>#VALUE!</v>
      </c>
      <c r="AD250" s="22" t="e">
        <f t="shared" si="86"/>
        <v>#VALUE!</v>
      </c>
      <c r="AE250" s="22" t="e">
        <f t="shared" si="86"/>
        <v>#VALUE!</v>
      </c>
      <c r="AF250" s="22" t="e">
        <f t="shared" si="86"/>
        <v>#VALUE!</v>
      </c>
      <c r="AG250" s="22" t="e">
        <f t="shared" si="86"/>
        <v>#VALUE!</v>
      </c>
      <c r="AH250" s="37"/>
      <c r="AI250" s="38"/>
    </row>
    <row r="251" spans="2:36" x14ac:dyDescent="0.15">
      <c r="B251" s="20" t="s">
        <v>15</v>
      </c>
      <c r="C251" s="39" t="e">
        <f>IF(EDATE(C236,1)&gt;$G$5,"",EDATE(C236,1))</f>
        <v>#VALUE!</v>
      </c>
      <c r="D251" s="22" t="e">
        <f t="shared" ref="D251:AG251" si="87">IF(D250&gt;$G$5,"",IF(C251=EOMONTH(DATE($C248,$D248,1),0),"",IF(C251="","",C251+1)))</f>
        <v>#VALUE!</v>
      </c>
      <c r="E251" s="22" t="e">
        <f t="shared" si="87"/>
        <v>#VALUE!</v>
      </c>
      <c r="F251" s="22" t="e">
        <f t="shared" si="87"/>
        <v>#VALUE!</v>
      </c>
      <c r="G251" s="22" t="e">
        <f t="shared" si="87"/>
        <v>#VALUE!</v>
      </c>
      <c r="H251" s="22" t="e">
        <f t="shared" si="87"/>
        <v>#VALUE!</v>
      </c>
      <c r="I251" s="22" t="e">
        <f t="shared" si="87"/>
        <v>#VALUE!</v>
      </c>
      <c r="J251" s="22" t="e">
        <f t="shared" si="87"/>
        <v>#VALUE!</v>
      </c>
      <c r="K251" s="22" t="e">
        <f t="shared" si="87"/>
        <v>#VALUE!</v>
      </c>
      <c r="L251" s="22" t="e">
        <f t="shared" si="87"/>
        <v>#VALUE!</v>
      </c>
      <c r="M251" s="22" t="e">
        <f t="shared" si="87"/>
        <v>#VALUE!</v>
      </c>
      <c r="N251" s="22" t="e">
        <f t="shared" si="87"/>
        <v>#VALUE!</v>
      </c>
      <c r="O251" s="22" t="e">
        <f t="shared" si="87"/>
        <v>#VALUE!</v>
      </c>
      <c r="P251" s="22" t="e">
        <f t="shared" si="87"/>
        <v>#VALUE!</v>
      </c>
      <c r="Q251" s="22" t="e">
        <f t="shared" si="87"/>
        <v>#VALUE!</v>
      </c>
      <c r="R251" s="22" t="e">
        <f t="shared" si="87"/>
        <v>#VALUE!</v>
      </c>
      <c r="S251" s="22" t="e">
        <f t="shared" si="87"/>
        <v>#VALUE!</v>
      </c>
      <c r="T251" s="22" t="e">
        <f t="shared" si="87"/>
        <v>#VALUE!</v>
      </c>
      <c r="U251" s="22" t="e">
        <f t="shared" si="87"/>
        <v>#VALUE!</v>
      </c>
      <c r="V251" s="22" t="e">
        <f t="shared" si="87"/>
        <v>#VALUE!</v>
      </c>
      <c r="W251" s="22" t="e">
        <f t="shared" si="87"/>
        <v>#VALUE!</v>
      </c>
      <c r="X251" s="22" t="e">
        <f t="shared" si="87"/>
        <v>#VALUE!</v>
      </c>
      <c r="Y251" s="22" t="e">
        <f t="shared" si="87"/>
        <v>#VALUE!</v>
      </c>
      <c r="Z251" s="22" t="e">
        <f t="shared" si="87"/>
        <v>#VALUE!</v>
      </c>
      <c r="AA251" s="22" t="e">
        <f t="shared" si="87"/>
        <v>#VALUE!</v>
      </c>
      <c r="AB251" s="22" t="e">
        <f t="shared" si="87"/>
        <v>#VALUE!</v>
      </c>
      <c r="AC251" s="22" t="e">
        <f t="shared" si="87"/>
        <v>#VALUE!</v>
      </c>
      <c r="AD251" s="22" t="e">
        <f t="shared" si="87"/>
        <v>#VALUE!</v>
      </c>
      <c r="AE251" s="22" t="e">
        <f t="shared" si="87"/>
        <v>#VALUE!</v>
      </c>
      <c r="AF251" s="22" t="e">
        <f t="shared" si="87"/>
        <v>#VALUE!</v>
      </c>
      <c r="AG251" s="22" t="e">
        <f t="shared" si="87"/>
        <v>#VALUE!</v>
      </c>
      <c r="AH251" s="23" t="s">
        <v>16</v>
      </c>
      <c r="AI251" s="24">
        <f>+COUNTIFS(C252:AG252,"土",C253:AG253,"")+COUNTIFS(C252:AG252,"日",C253:AG253,"")</f>
        <v>0</v>
      </c>
    </row>
    <row r="252" spans="2:36" s="26" customFormat="1" x14ac:dyDescent="0.15">
      <c r="B252" s="40" t="s">
        <v>5</v>
      </c>
      <c r="C252" s="51" t="str">
        <f>IFERROR(TEXT(WEEKDAY(+C251),"aaa"),"")</f>
        <v/>
      </c>
      <c r="D252" s="51" t="str">
        <f t="shared" ref="D252:AG252" si="88">IFERROR(TEXT(WEEKDAY(+D251),"aaa"),"")</f>
        <v/>
      </c>
      <c r="E252" s="51" t="str">
        <f t="shared" si="88"/>
        <v/>
      </c>
      <c r="F252" s="51" t="str">
        <f t="shared" si="88"/>
        <v/>
      </c>
      <c r="G252" s="51" t="str">
        <f t="shared" si="88"/>
        <v/>
      </c>
      <c r="H252" s="51" t="str">
        <f t="shared" si="88"/>
        <v/>
      </c>
      <c r="I252" s="51" t="str">
        <f t="shared" si="88"/>
        <v/>
      </c>
      <c r="J252" s="51" t="str">
        <f t="shared" si="88"/>
        <v/>
      </c>
      <c r="K252" s="51" t="str">
        <f t="shared" si="88"/>
        <v/>
      </c>
      <c r="L252" s="51" t="str">
        <f t="shared" si="88"/>
        <v/>
      </c>
      <c r="M252" s="51" t="str">
        <f t="shared" si="88"/>
        <v/>
      </c>
      <c r="N252" s="51" t="str">
        <f t="shared" si="88"/>
        <v/>
      </c>
      <c r="O252" s="51" t="str">
        <f t="shared" si="88"/>
        <v/>
      </c>
      <c r="P252" s="51" t="str">
        <f t="shared" si="88"/>
        <v/>
      </c>
      <c r="Q252" s="51" t="str">
        <f t="shared" si="88"/>
        <v/>
      </c>
      <c r="R252" s="51" t="str">
        <f t="shared" si="88"/>
        <v/>
      </c>
      <c r="S252" s="51" t="str">
        <f t="shared" si="88"/>
        <v/>
      </c>
      <c r="T252" s="51" t="str">
        <f t="shared" si="88"/>
        <v/>
      </c>
      <c r="U252" s="51" t="str">
        <f t="shared" si="88"/>
        <v/>
      </c>
      <c r="V252" s="51" t="str">
        <f t="shared" si="88"/>
        <v/>
      </c>
      <c r="W252" s="51" t="str">
        <f t="shared" si="88"/>
        <v/>
      </c>
      <c r="X252" s="51" t="str">
        <f t="shared" si="88"/>
        <v/>
      </c>
      <c r="Y252" s="51" t="str">
        <f t="shared" si="88"/>
        <v/>
      </c>
      <c r="Z252" s="51" t="str">
        <f t="shared" si="88"/>
        <v/>
      </c>
      <c r="AA252" s="51" t="str">
        <f t="shared" si="88"/>
        <v/>
      </c>
      <c r="AB252" s="51" t="str">
        <f t="shared" si="88"/>
        <v/>
      </c>
      <c r="AC252" s="51" t="str">
        <f t="shared" si="88"/>
        <v/>
      </c>
      <c r="AD252" s="51" t="str">
        <f t="shared" si="88"/>
        <v/>
      </c>
      <c r="AE252" s="51" t="str">
        <f t="shared" si="88"/>
        <v/>
      </c>
      <c r="AF252" s="51" t="str">
        <f t="shared" si="88"/>
        <v/>
      </c>
      <c r="AG252" s="51" t="str">
        <f t="shared" si="88"/>
        <v/>
      </c>
      <c r="AH252" s="23" t="s">
        <v>20</v>
      </c>
      <c r="AI252" s="24">
        <f>+COUNTIF(C253:AG253,"夏休")+COUNTIF(C253:AG253,"冬休")+COUNTIF(C253:AG253,"中止")+COUNTIF(C253:AG253,"工場")+COUNTIF(C253:AG253,"他")</f>
        <v>0</v>
      </c>
    </row>
    <row r="253" spans="2:36" s="26" customFormat="1" ht="13.5" customHeight="1" x14ac:dyDescent="0.15">
      <c r="B253" s="83" t="s">
        <v>19</v>
      </c>
      <c r="C253" s="85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105"/>
      <c r="AH253" s="27" t="s">
        <v>2</v>
      </c>
      <c r="AI253" s="28">
        <f>COUNT(C251:AG251)-AI252</f>
        <v>0</v>
      </c>
    </row>
    <row r="254" spans="2:36" s="26" customFormat="1" ht="13.5" customHeight="1" x14ac:dyDescent="0.15">
      <c r="B254" s="84"/>
      <c r="C254" s="85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105"/>
      <c r="AH254" s="27" t="s">
        <v>6</v>
      </c>
      <c r="AI254" s="29">
        <f>+COUNTIF(C255:AG256,"休")</f>
        <v>0</v>
      </c>
      <c r="AJ254" s="30" t="e">
        <f>IF(AI255&gt;0.285,"",IF(AI254&lt;AI251,"←計画日数が足りません",""))</f>
        <v>#DIV/0!</v>
      </c>
    </row>
    <row r="255" spans="2:36" s="26" customFormat="1" ht="13.5" customHeight="1" x14ac:dyDescent="0.15">
      <c r="B255" s="106" t="s">
        <v>0</v>
      </c>
      <c r="C255" s="107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10"/>
      <c r="AH255" s="27" t="s">
        <v>8</v>
      </c>
      <c r="AI255" s="31" t="e">
        <f>+AI254/AI253</f>
        <v>#DIV/0!</v>
      </c>
    </row>
    <row r="256" spans="2:36" s="26" customFormat="1" x14ac:dyDescent="0.15">
      <c r="B256" s="106"/>
      <c r="C256" s="107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10"/>
      <c r="AH256" s="27" t="s">
        <v>9</v>
      </c>
      <c r="AI256" s="29">
        <f>+COUNTA(C257:AG258)</f>
        <v>0</v>
      </c>
    </row>
    <row r="257" spans="2:36" s="26" customFormat="1" x14ac:dyDescent="0.15">
      <c r="B257" s="111" t="s">
        <v>7</v>
      </c>
      <c r="C257" s="113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15"/>
      <c r="AH257" s="32" t="s">
        <v>4</v>
      </c>
      <c r="AI257" s="33" t="e">
        <f>+AI256/AI253</f>
        <v>#DIV/0!</v>
      </c>
    </row>
    <row r="258" spans="2:36" s="26" customFormat="1" x14ac:dyDescent="0.15">
      <c r="B258" s="112"/>
      <c r="C258" s="114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16"/>
      <c r="AH258" s="34" t="s">
        <v>13</v>
      </c>
      <c r="AI258" s="35" t="str">
        <f>IF(7&gt;AI253,"対象外",IF(AI256&gt;=AI251,"OK","NG"))</f>
        <v>対象外</v>
      </c>
      <c r="AJ258" s="30" t="str">
        <f>IF(AI258="対象外","←７日間に満たない期間は達成判定の対象外",IF(AI258="NG","←月単位未達成","←月単位達成"))</f>
        <v>←７日間に満たない期間は達成判定の対象外</v>
      </c>
    </row>
    <row r="259" spans="2:36" hidden="1" x14ac:dyDescent="0.15">
      <c r="B259" s="15"/>
      <c r="C259" s="46" t="e">
        <f t="shared" ref="C259:AG259" si="89">IF(AND(DAY(C251)&gt;=22,DAY(C251)&lt;=28,C252="土"),1,0)</f>
        <v>#VALUE!</v>
      </c>
      <c r="D259" s="46" t="e">
        <f t="shared" si="89"/>
        <v>#VALUE!</v>
      </c>
      <c r="E259" s="46" t="e">
        <f t="shared" si="89"/>
        <v>#VALUE!</v>
      </c>
      <c r="F259" s="46" t="e">
        <f t="shared" si="89"/>
        <v>#VALUE!</v>
      </c>
      <c r="G259" s="46" t="e">
        <f t="shared" si="89"/>
        <v>#VALUE!</v>
      </c>
      <c r="H259" s="46" t="e">
        <f t="shared" si="89"/>
        <v>#VALUE!</v>
      </c>
      <c r="I259" s="46" t="e">
        <f t="shared" si="89"/>
        <v>#VALUE!</v>
      </c>
      <c r="J259" s="46" t="e">
        <f t="shared" si="89"/>
        <v>#VALUE!</v>
      </c>
      <c r="K259" s="46" t="e">
        <f t="shared" si="89"/>
        <v>#VALUE!</v>
      </c>
      <c r="L259" s="46" t="e">
        <f t="shared" si="89"/>
        <v>#VALUE!</v>
      </c>
      <c r="M259" s="46" t="e">
        <f t="shared" si="89"/>
        <v>#VALUE!</v>
      </c>
      <c r="N259" s="46" t="e">
        <f t="shared" si="89"/>
        <v>#VALUE!</v>
      </c>
      <c r="O259" s="46" t="e">
        <f t="shared" si="89"/>
        <v>#VALUE!</v>
      </c>
      <c r="P259" s="46" t="e">
        <f t="shared" si="89"/>
        <v>#VALUE!</v>
      </c>
      <c r="Q259" s="46" t="e">
        <f t="shared" si="89"/>
        <v>#VALUE!</v>
      </c>
      <c r="R259" s="46" t="e">
        <f t="shared" si="89"/>
        <v>#VALUE!</v>
      </c>
      <c r="S259" s="46" t="e">
        <f t="shared" si="89"/>
        <v>#VALUE!</v>
      </c>
      <c r="T259" s="46" t="e">
        <f t="shared" si="89"/>
        <v>#VALUE!</v>
      </c>
      <c r="U259" s="46" t="e">
        <f t="shared" si="89"/>
        <v>#VALUE!</v>
      </c>
      <c r="V259" s="46" t="e">
        <f t="shared" si="89"/>
        <v>#VALUE!</v>
      </c>
      <c r="W259" s="46" t="e">
        <f t="shared" si="89"/>
        <v>#VALUE!</v>
      </c>
      <c r="X259" s="46" t="e">
        <f t="shared" si="89"/>
        <v>#VALUE!</v>
      </c>
      <c r="Y259" s="46" t="e">
        <f t="shared" si="89"/>
        <v>#VALUE!</v>
      </c>
      <c r="Z259" s="46" t="e">
        <f t="shared" si="89"/>
        <v>#VALUE!</v>
      </c>
      <c r="AA259" s="46" t="e">
        <f t="shared" si="89"/>
        <v>#VALUE!</v>
      </c>
      <c r="AB259" s="46" t="e">
        <f t="shared" si="89"/>
        <v>#VALUE!</v>
      </c>
      <c r="AC259" s="46" t="e">
        <f t="shared" si="89"/>
        <v>#VALUE!</v>
      </c>
      <c r="AD259" s="46" t="e">
        <f t="shared" si="89"/>
        <v>#VALUE!</v>
      </c>
      <c r="AE259" s="46" t="e">
        <f t="shared" si="89"/>
        <v>#VALUE!</v>
      </c>
      <c r="AF259" s="46" t="e">
        <f t="shared" si="89"/>
        <v>#VALUE!</v>
      </c>
      <c r="AG259" s="46" t="e">
        <f t="shared" si="89"/>
        <v>#VALUE!</v>
      </c>
      <c r="AH259" s="47" t="s">
        <v>21</v>
      </c>
      <c r="AI259" s="48">
        <f>_xlfn.AGGREGATE(9,6,C259:AG259)</f>
        <v>0</v>
      </c>
      <c r="AJ259" s="30"/>
    </row>
    <row r="260" spans="2:36" hidden="1" x14ac:dyDescent="0.15">
      <c r="B260" s="15"/>
      <c r="C260" s="49" t="e">
        <f t="shared" ref="C260:AG260" si="90">IF(AND(DAY(C251)&gt;=22,DAY(C251)&lt;=28,C252="土",OR(C257="休",C257="雨")),1,0)</f>
        <v>#VALUE!</v>
      </c>
      <c r="D260" s="49" t="e">
        <f t="shared" si="90"/>
        <v>#VALUE!</v>
      </c>
      <c r="E260" s="49" t="e">
        <f t="shared" si="90"/>
        <v>#VALUE!</v>
      </c>
      <c r="F260" s="49" t="e">
        <f t="shared" si="90"/>
        <v>#VALUE!</v>
      </c>
      <c r="G260" s="49" t="e">
        <f t="shared" si="90"/>
        <v>#VALUE!</v>
      </c>
      <c r="H260" s="49" t="e">
        <f t="shared" si="90"/>
        <v>#VALUE!</v>
      </c>
      <c r="I260" s="49" t="e">
        <f t="shared" si="90"/>
        <v>#VALUE!</v>
      </c>
      <c r="J260" s="49" t="e">
        <f t="shared" si="90"/>
        <v>#VALUE!</v>
      </c>
      <c r="K260" s="49" t="e">
        <f t="shared" si="90"/>
        <v>#VALUE!</v>
      </c>
      <c r="L260" s="49" t="e">
        <f t="shared" si="90"/>
        <v>#VALUE!</v>
      </c>
      <c r="M260" s="49" t="e">
        <f t="shared" si="90"/>
        <v>#VALUE!</v>
      </c>
      <c r="N260" s="49" t="e">
        <f t="shared" si="90"/>
        <v>#VALUE!</v>
      </c>
      <c r="O260" s="49" t="e">
        <f t="shared" si="90"/>
        <v>#VALUE!</v>
      </c>
      <c r="P260" s="49" t="e">
        <f t="shared" si="90"/>
        <v>#VALUE!</v>
      </c>
      <c r="Q260" s="49" t="e">
        <f t="shared" si="90"/>
        <v>#VALUE!</v>
      </c>
      <c r="R260" s="49" t="e">
        <f t="shared" si="90"/>
        <v>#VALUE!</v>
      </c>
      <c r="S260" s="49" t="e">
        <f t="shared" si="90"/>
        <v>#VALUE!</v>
      </c>
      <c r="T260" s="49" t="e">
        <f t="shared" si="90"/>
        <v>#VALUE!</v>
      </c>
      <c r="U260" s="49" t="e">
        <f t="shared" si="90"/>
        <v>#VALUE!</v>
      </c>
      <c r="V260" s="49" t="e">
        <f t="shared" si="90"/>
        <v>#VALUE!</v>
      </c>
      <c r="W260" s="49" t="e">
        <f t="shared" si="90"/>
        <v>#VALUE!</v>
      </c>
      <c r="X260" s="49" t="e">
        <f t="shared" si="90"/>
        <v>#VALUE!</v>
      </c>
      <c r="Y260" s="49" t="e">
        <f t="shared" si="90"/>
        <v>#VALUE!</v>
      </c>
      <c r="Z260" s="49" t="e">
        <f t="shared" si="90"/>
        <v>#VALUE!</v>
      </c>
      <c r="AA260" s="49" t="e">
        <f t="shared" si="90"/>
        <v>#VALUE!</v>
      </c>
      <c r="AB260" s="49" t="e">
        <f t="shared" si="90"/>
        <v>#VALUE!</v>
      </c>
      <c r="AC260" s="49" t="e">
        <f t="shared" si="90"/>
        <v>#VALUE!</v>
      </c>
      <c r="AD260" s="49" t="e">
        <f t="shared" si="90"/>
        <v>#VALUE!</v>
      </c>
      <c r="AE260" s="49" t="e">
        <f t="shared" si="90"/>
        <v>#VALUE!</v>
      </c>
      <c r="AF260" s="49" t="e">
        <f t="shared" si="90"/>
        <v>#VALUE!</v>
      </c>
      <c r="AG260" s="49" t="e">
        <f t="shared" si="90"/>
        <v>#VALUE!</v>
      </c>
      <c r="AH260" s="50" t="s">
        <v>22</v>
      </c>
      <c r="AI260" s="48">
        <f>_xlfn.AGGREGATE(9,6,C260:AG260)</f>
        <v>0</v>
      </c>
      <c r="AJ260" s="30"/>
    </row>
    <row r="262" spans="2:36" hidden="1" x14ac:dyDescent="0.15">
      <c r="C262" s="2" t="e">
        <f>YEAR(C265)</f>
        <v>#VALUE!</v>
      </c>
      <c r="D262" s="2" t="e">
        <f>MONTH(C265)</f>
        <v>#VALUE!</v>
      </c>
    </row>
    <row r="263" spans="2:36" x14ac:dyDescent="0.15">
      <c r="B263" s="6" t="s">
        <v>14</v>
      </c>
      <c r="C263" s="117" t="e">
        <f>C265</f>
        <v>#VALUE!</v>
      </c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2"/>
    </row>
    <row r="264" spans="2:36" hidden="1" x14ac:dyDescent="0.15">
      <c r="B264" s="36"/>
      <c r="C264" s="22" t="e">
        <f>DATE($C262,$D262,1)</f>
        <v>#VALUE!</v>
      </c>
      <c r="D264" s="22" t="e">
        <f t="shared" ref="D264:AG264" si="91">C264+1</f>
        <v>#VALUE!</v>
      </c>
      <c r="E264" s="22" t="e">
        <f t="shared" si="91"/>
        <v>#VALUE!</v>
      </c>
      <c r="F264" s="22" t="e">
        <f t="shared" si="91"/>
        <v>#VALUE!</v>
      </c>
      <c r="G264" s="22" t="e">
        <f t="shared" si="91"/>
        <v>#VALUE!</v>
      </c>
      <c r="H264" s="22" t="e">
        <f t="shared" si="91"/>
        <v>#VALUE!</v>
      </c>
      <c r="I264" s="22" t="e">
        <f t="shared" si="91"/>
        <v>#VALUE!</v>
      </c>
      <c r="J264" s="22" t="e">
        <f t="shared" si="91"/>
        <v>#VALUE!</v>
      </c>
      <c r="K264" s="22" t="e">
        <f t="shared" si="91"/>
        <v>#VALUE!</v>
      </c>
      <c r="L264" s="22" t="e">
        <f t="shared" si="91"/>
        <v>#VALUE!</v>
      </c>
      <c r="M264" s="22" t="e">
        <f t="shared" si="91"/>
        <v>#VALUE!</v>
      </c>
      <c r="N264" s="22" t="e">
        <f t="shared" si="91"/>
        <v>#VALUE!</v>
      </c>
      <c r="O264" s="22" t="e">
        <f t="shared" si="91"/>
        <v>#VALUE!</v>
      </c>
      <c r="P264" s="22" t="e">
        <f t="shared" si="91"/>
        <v>#VALUE!</v>
      </c>
      <c r="Q264" s="22" t="e">
        <f t="shared" si="91"/>
        <v>#VALUE!</v>
      </c>
      <c r="R264" s="22" t="e">
        <f t="shared" si="91"/>
        <v>#VALUE!</v>
      </c>
      <c r="S264" s="22" t="e">
        <f t="shared" si="91"/>
        <v>#VALUE!</v>
      </c>
      <c r="T264" s="22" t="e">
        <f t="shared" si="91"/>
        <v>#VALUE!</v>
      </c>
      <c r="U264" s="22" t="e">
        <f t="shared" si="91"/>
        <v>#VALUE!</v>
      </c>
      <c r="V264" s="22" t="e">
        <f t="shared" si="91"/>
        <v>#VALUE!</v>
      </c>
      <c r="W264" s="22" t="e">
        <f t="shared" si="91"/>
        <v>#VALUE!</v>
      </c>
      <c r="X264" s="22" t="e">
        <f t="shared" si="91"/>
        <v>#VALUE!</v>
      </c>
      <c r="Y264" s="22" t="e">
        <f t="shared" si="91"/>
        <v>#VALUE!</v>
      </c>
      <c r="Z264" s="22" t="e">
        <f t="shared" si="91"/>
        <v>#VALUE!</v>
      </c>
      <c r="AA264" s="22" t="e">
        <f t="shared" si="91"/>
        <v>#VALUE!</v>
      </c>
      <c r="AB264" s="22" t="e">
        <f t="shared" si="91"/>
        <v>#VALUE!</v>
      </c>
      <c r="AC264" s="22" t="e">
        <f t="shared" si="91"/>
        <v>#VALUE!</v>
      </c>
      <c r="AD264" s="22" t="e">
        <f t="shared" si="91"/>
        <v>#VALUE!</v>
      </c>
      <c r="AE264" s="22" t="e">
        <f t="shared" si="91"/>
        <v>#VALUE!</v>
      </c>
      <c r="AF264" s="22" t="e">
        <f t="shared" si="91"/>
        <v>#VALUE!</v>
      </c>
      <c r="AG264" s="22" t="e">
        <f t="shared" si="91"/>
        <v>#VALUE!</v>
      </c>
      <c r="AH264" s="37"/>
      <c r="AI264" s="38"/>
    </row>
    <row r="265" spans="2:36" x14ac:dyDescent="0.15">
      <c r="B265" s="20" t="s">
        <v>15</v>
      </c>
      <c r="C265" s="39" t="e">
        <f>IF(EDATE(C250,1)&gt;$G$5,"",EDATE(C250,1))</f>
        <v>#VALUE!</v>
      </c>
      <c r="D265" s="22" t="e">
        <f t="shared" ref="D265:AG265" si="92">IF(D264&gt;$G$5,"",IF(C265=EOMONTH(DATE($C262,$D262,1),0),"",IF(C265="","",C265+1)))</f>
        <v>#VALUE!</v>
      </c>
      <c r="E265" s="22" t="e">
        <f t="shared" si="92"/>
        <v>#VALUE!</v>
      </c>
      <c r="F265" s="22" t="e">
        <f t="shared" si="92"/>
        <v>#VALUE!</v>
      </c>
      <c r="G265" s="22" t="e">
        <f t="shared" si="92"/>
        <v>#VALUE!</v>
      </c>
      <c r="H265" s="22" t="e">
        <f t="shared" si="92"/>
        <v>#VALUE!</v>
      </c>
      <c r="I265" s="22" t="e">
        <f t="shared" si="92"/>
        <v>#VALUE!</v>
      </c>
      <c r="J265" s="22" t="e">
        <f t="shared" si="92"/>
        <v>#VALUE!</v>
      </c>
      <c r="K265" s="22" t="e">
        <f t="shared" si="92"/>
        <v>#VALUE!</v>
      </c>
      <c r="L265" s="22" t="e">
        <f t="shared" si="92"/>
        <v>#VALUE!</v>
      </c>
      <c r="M265" s="22" t="e">
        <f t="shared" si="92"/>
        <v>#VALUE!</v>
      </c>
      <c r="N265" s="22" t="e">
        <f t="shared" si="92"/>
        <v>#VALUE!</v>
      </c>
      <c r="O265" s="22" t="e">
        <f t="shared" si="92"/>
        <v>#VALUE!</v>
      </c>
      <c r="P265" s="22" t="e">
        <f t="shared" si="92"/>
        <v>#VALUE!</v>
      </c>
      <c r="Q265" s="22" t="e">
        <f t="shared" si="92"/>
        <v>#VALUE!</v>
      </c>
      <c r="R265" s="22" t="e">
        <f t="shared" si="92"/>
        <v>#VALUE!</v>
      </c>
      <c r="S265" s="22" t="e">
        <f t="shared" si="92"/>
        <v>#VALUE!</v>
      </c>
      <c r="T265" s="22" t="e">
        <f t="shared" si="92"/>
        <v>#VALUE!</v>
      </c>
      <c r="U265" s="22" t="e">
        <f t="shared" si="92"/>
        <v>#VALUE!</v>
      </c>
      <c r="V265" s="22" t="e">
        <f t="shared" si="92"/>
        <v>#VALUE!</v>
      </c>
      <c r="W265" s="22" t="e">
        <f t="shared" si="92"/>
        <v>#VALUE!</v>
      </c>
      <c r="X265" s="22" t="e">
        <f t="shared" si="92"/>
        <v>#VALUE!</v>
      </c>
      <c r="Y265" s="22" t="e">
        <f t="shared" si="92"/>
        <v>#VALUE!</v>
      </c>
      <c r="Z265" s="22" t="e">
        <f t="shared" si="92"/>
        <v>#VALUE!</v>
      </c>
      <c r="AA265" s="22" t="e">
        <f t="shared" si="92"/>
        <v>#VALUE!</v>
      </c>
      <c r="AB265" s="22" t="e">
        <f t="shared" si="92"/>
        <v>#VALUE!</v>
      </c>
      <c r="AC265" s="22" t="e">
        <f t="shared" si="92"/>
        <v>#VALUE!</v>
      </c>
      <c r="AD265" s="22" t="e">
        <f t="shared" si="92"/>
        <v>#VALUE!</v>
      </c>
      <c r="AE265" s="22" t="e">
        <f t="shared" si="92"/>
        <v>#VALUE!</v>
      </c>
      <c r="AF265" s="22" t="e">
        <f t="shared" si="92"/>
        <v>#VALUE!</v>
      </c>
      <c r="AG265" s="22" t="e">
        <f t="shared" si="92"/>
        <v>#VALUE!</v>
      </c>
      <c r="AH265" s="23" t="s">
        <v>16</v>
      </c>
      <c r="AI265" s="24">
        <f>+COUNTIFS(C266:AG266,"土",C267:AG267,"")+COUNTIFS(C266:AG266,"日",C267:AG267,"")</f>
        <v>0</v>
      </c>
    </row>
    <row r="266" spans="2:36" s="26" customFormat="1" x14ac:dyDescent="0.15">
      <c r="B266" s="40" t="s">
        <v>5</v>
      </c>
      <c r="C266" s="51" t="str">
        <f>IFERROR(TEXT(WEEKDAY(+C265),"aaa"),"")</f>
        <v/>
      </c>
      <c r="D266" s="51" t="str">
        <f t="shared" ref="D266:AG266" si="93">IFERROR(TEXT(WEEKDAY(+D265),"aaa"),"")</f>
        <v/>
      </c>
      <c r="E266" s="51" t="str">
        <f t="shared" si="93"/>
        <v/>
      </c>
      <c r="F266" s="51" t="str">
        <f t="shared" si="93"/>
        <v/>
      </c>
      <c r="G266" s="51" t="str">
        <f t="shared" si="93"/>
        <v/>
      </c>
      <c r="H266" s="51" t="str">
        <f t="shared" si="93"/>
        <v/>
      </c>
      <c r="I266" s="51" t="str">
        <f t="shared" si="93"/>
        <v/>
      </c>
      <c r="J266" s="51" t="str">
        <f t="shared" si="93"/>
        <v/>
      </c>
      <c r="K266" s="51" t="str">
        <f t="shared" si="93"/>
        <v/>
      </c>
      <c r="L266" s="51" t="str">
        <f t="shared" si="93"/>
        <v/>
      </c>
      <c r="M266" s="51" t="str">
        <f t="shared" si="93"/>
        <v/>
      </c>
      <c r="N266" s="51" t="str">
        <f t="shared" si="93"/>
        <v/>
      </c>
      <c r="O266" s="51" t="str">
        <f t="shared" si="93"/>
        <v/>
      </c>
      <c r="P266" s="51" t="str">
        <f t="shared" si="93"/>
        <v/>
      </c>
      <c r="Q266" s="51" t="str">
        <f t="shared" si="93"/>
        <v/>
      </c>
      <c r="R266" s="51" t="str">
        <f t="shared" si="93"/>
        <v/>
      </c>
      <c r="S266" s="51" t="str">
        <f t="shared" si="93"/>
        <v/>
      </c>
      <c r="T266" s="51" t="str">
        <f t="shared" si="93"/>
        <v/>
      </c>
      <c r="U266" s="51" t="str">
        <f t="shared" si="93"/>
        <v/>
      </c>
      <c r="V266" s="51" t="str">
        <f t="shared" si="93"/>
        <v/>
      </c>
      <c r="W266" s="51" t="str">
        <f t="shared" si="93"/>
        <v/>
      </c>
      <c r="X266" s="51" t="str">
        <f t="shared" si="93"/>
        <v/>
      </c>
      <c r="Y266" s="51" t="str">
        <f t="shared" si="93"/>
        <v/>
      </c>
      <c r="Z266" s="51" t="str">
        <f t="shared" si="93"/>
        <v/>
      </c>
      <c r="AA266" s="51" t="str">
        <f t="shared" si="93"/>
        <v/>
      </c>
      <c r="AB266" s="51" t="str">
        <f t="shared" si="93"/>
        <v/>
      </c>
      <c r="AC266" s="51" t="str">
        <f t="shared" si="93"/>
        <v/>
      </c>
      <c r="AD266" s="51" t="str">
        <f t="shared" si="93"/>
        <v/>
      </c>
      <c r="AE266" s="51" t="str">
        <f t="shared" si="93"/>
        <v/>
      </c>
      <c r="AF266" s="51" t="str">
        <f t="shared" si="93"/>
        <v/>
      </c>
      <c r="AG266" s="51" t="str">
        <f t="shared" si="93"/>
        <v/>
      </c>
      <c r="AH266" s="23" t="s">
        <v>20</v>
      </c>
      <c r="AI266" s="24">
        <f>+COUNTIF(C267:AG267,"夏休")+COUNTIF(C267:AG267,"冬休")+COUNTIF(C267:AG267,"中止")+COUNTIF(C267:AG267,"工場")+COUNTIF(C267:AG267,"他")</f>
        <v>0</v>
      </c>
    </row>
    <row r="267" spans="2:36" s="26" customFormat="1" ht="13.5" customHeight="1" x14ac:dyDescent="0.15">
      <c r="B267" s="83" t="s">
        <v>19</v>
      </c>
      <c r="C267" s="85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105"/>
      <c r="AH267" s="27" t="s">
        <v>2</v>
      </c>
      <c r="AI267" s="28">
        <f>COUNT(C265:AG265)-AI266</f>
        <v>0</v>
      </c>
    </row>
    <row r="268" spans="2:36" s="26" customFormat="1" ht="13.5" customHeight="1" x14ac:dyDescent="0.15">
      <c r="B268" s="84"/>
      <c r="C268" s="85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105"/>
      <c r="AH268" s="27" t="s">
        <v>6</v>
      </c>
      <c r="AI268" s="29">
        <f>+COUNTIF(C269:AG270,"休")</f>
        <v>0</v>
      </c>
      <c r="AJ268" s="30" t="e">
        <f>IF(AI269&gt;0.285,"",IF(AI268&lt;AI265,"←計画日数が足りません",""))</f>
        <v>#DIV/0!</v>
      </c>
    </row>
    <row r="269" spans="2:36" s="26" customFormat="1" ht="13.5" customHeight="1" x14ac:dyDescent="0.15">
      <c r="B269" s="106" t="s">
        <v>0</v>
      </c>
      <c r="C269" s="107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10"/>
      <c r="AH269" s="27" t="s">
        <v>8</v>
      </c>
      <c r="AI269" s="31" t="e">
        <f>+AI268/AI267</f>
        <v>#DIV/0!</v>
      </c>
    </row>
    <row r="270" spans="2:36" s="26" customFormat="1" x14ac:dyDescent="0.15">
      <c r="B270" s="106"/>
      <c r="C270" s="107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10"/>
      <c r="AH270" s="27" t="s">
        <v>9</v>
      </c>
      <c r="AI270" s="29">
        <f>+COUNTA(C271:AG272)</f>
        <v>0</v>
      </c>
    </row>
    <row r="271" spans="2:36" s="26" customFormat="1" x14ac:dyDescent="0.15">
      <c r="B271" s="111" t="s">
        <v>7</v>
      </c>
      <c r="C271" s="113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15"/>
      <c r="AH271" s="32" t="s">
        <v>4</v>
      </c>
      <c r="AI271" s="33" t="e">
        <f>+AI270/AI267</f>
        <v>#DIV/0!</v>
      </c>
    </row>
    <row r="272" spans="2:36" s="26" customFormat="1" x14ac:dyDescent="0.15">
      <c r="B272" s="112"/>
      <c r="C272" s="114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16"/>
      <c r="AH272" s="34" t="s">
        <v>13</v>
      </c>
      <c r="AI272" s="35" t="str">
        <f>IF(7&gt;AI267,"対象外",IF(AI270&gt;=AI265,"OK","NG"))</f>
        <v>対象外</v>
      </c>
      <c r="AJ272" s="30" t="str">
        <f>IF(AI272="対象外","←７日間に満たない期間は達成判定の対象外",IF(AI272="NG","←月単位未達成","←月単位達成"))</f>
        <v>←７日間に満たない期間は達成判定の対象外</v>
      </c>
    </row>
    <row r="273" spans="2:36" hidden="1" x14ac:dyDescent="0.15">
      <c r="B273" s="15"/>
      <c r="C273" s="46" t="e">
        <f t="shared" ref="C273:AG273" si="94">IF(AND(DAY(C265)&gt;=22,DAY(C265)&lt;=28,C266="土"),1,0)</f>
        <v>#VALUE!</v>
      </c>
      <c r="D273" s="46" t="e">
        <f t="shared" si="94"/>
        <v>#VALUE!</v>
      </c>
      <c r="E273" s="46" t="e">
        <f t="shared" si="94"/>
        <v>#VALUE!</v>
      </c>
      <c r="F273" s="46" t="e">
        <f t="shared" si="94"/>
        <v>#VALUE!</v>
      </c>
      <c r="G273" s="46" t="e">
        <f t="shared" si="94"/>
        <v>#VALUE!</v>
      </c>
      <c r="H273" s="46" t="e">
        <f t="shared" si="94"/>
        <v>#VALUE!</v>
      </c>
      <c r="I273" s="46" t="e">
        <f t="shared" si="94"/>
        <v>#VALUE!</v>
      </c>
      <c r="J273" s="46" t="e">
        <f t="shared" si="94"/>
        <v>#VALUE!</v>
      </c>
      <c r="K273" s="46" t="e">
        <f t="shared" si="94"/>
        <v>#VALUE!</v>
      </c>
      <c r="L273" s="46" t="e">
        <f t="shared" si="94"/>
        <v>#VALUE!</v>
      </c>
      <c r="M273" s="46" t="e">
        <f t="shared" si="94"/>
        <v>#VALUE!</v>
      </c>
      <c r="N273" s="46" t="e">
        <f t="shared" si="94"/>
        <v>#VALUE!</v>
      </c>
      <c r="O273" s="46" t="e">
        <f t="shared" si="94"/>
        <v>#VALUE!</v>
      </c>
      <c r="P273" s="46" t="e">
        <f t="shared" si="94"/>
        <v>#VALUE!</v>
      </c>
      <c r="Q273" s="46" t="e">
        <f t="shared" si="94"/>
        <v>#VALUE!</v>
      </c>
      <c r="R273" s="46" t="e">
        <f t="shared" si="94"/>
        <v>#VALUE!</v>
      </c>
      <c r="S273" s="46" t="e">
        <f t="shared" si="94"/>
        <v>#VALUE!</v>
      </c>
      <c r="T273" s="46" t="e">
        <f t="shared" si="94"/>
        <v>#VALUE!</v>
      </c>
      <c r="U273" s="46" t="e">
        <f t="shared" si="94"/>
        <v>#VALUE!</v>
      </c>
      <c r="V273" s="46" t="e">
        <f t="shared" si="94"/>
        <v>#VALUE!</v>
      </c>
      <c r="W273" s="46" t="e">
        <f t="shared" si="94"/>
        <v>#VALUE!</v>
      </c>
      <c r="X273" s="46" t="e">
        <f t="shared" si="94"/>
        <v>#VALUE!</v>
      </c>
      <c r="Y273" s="46" t="e">
        <f t="shared" si="94"/>
        <v>#VALUE!</v>
      </c>
      <c r="Z273" s="46" t="e">
        <f t="shared" si="94"/>
        <v>#VALUE!</v>
      </c>
      <c r="AA273" s="46" t="e">
        <f t="shared" si="94"/>
        <v>#VALUE!</v>
      </c>
      <c r="AB273" s="46" t="e">
        <f t="shared" si="94"/>
        <v>#VALUE!</v>
      </c>
      <c r="AC273" s="46" t="e">
        <f t="shared" si="94"/>
        <v>#VALUE!</v>
      </c>
      <c r="AD273" s="46" t="e">
        <f t="shared" si="94"/>
        <v>#VALUE!</v>
      </c>
      <c r="AE273" s="46" t="e">
        <f t="shared" si="94"/>
        <v>#VALUE!</v>
      </c>
      <c r="AF273" s="46" t="e">
        <f t="shared" si="94"/>
        <v>#VALUE!</v>
      </c>
      <c r="AG273" s="46" t="e">
        <f t="shared" si="94"/>
        <v>#VALUE!</v>
      </c>
      <c r="AH273" s="47" t="s">
        <v>21</v>
      </c>
      <c r="AI273" s="48">
        <f>_xlfn.AGGREGATE(9,6,C273:AG273)</f>
        <v>0</v>
      </c>
      <c r="AJ273" s="30"/>
    </row>
    <row r="274" spans="2:36" hidden="1" x14ac:dyDescent="0.15">
      <c r="B274" s="15"/>
      <c r="C274" s="49" t="e">
        <f t="shared" ref="C274:AG274" si="95">IF(AND(DAY(C265)&gt;=22,DAY(C265)&lt;=28,C266="土",OR(C271="休",C271="雨")),1,0)</f>
        <v>#VALUE!</v>
      </c>
      <c r="D274" s="49" t="e">
        <f t="shared" si="95"/>
        <v>#VALUE!</v>
      </c>
      <c r="E274" s="49" t="e">
        <f t="shared" si="95"/>
        <v>#VALUE!</v>
      </c>
      <c r="F274" s="49" t="e">
        <f t="shared" si="95"/>
        <v>#VALUE!</v>
      </c>
      <c r="G274" s="49" t="e">
        <f t="shared" si="95"/>
        <v>#VALUE!</v>
      </c>
      <c r="H274" s="49" t="e">
        <f t="shared" si="95"/>
        <v>#VALUE!</v>
      </c>
      <c r="I274" s="49" t="e">
        <f t="shared" si="95"/>
        <v>#VALUE!</v>
      </c>
      <c r="J274" s="49" t="e">
        <f t="shared" si="95"/>
        <v>#VALUE!</v>
      </c>
      <c r="K274" s="49" t="e">
        <f t="shared" si="95"/>
        <v>#VALUE!</v>
      </c>
      <c r="L274" s="49" t="e">
        <f t="shared" si="95"/>
        <v>#VALUE!</v>
      </c>
      <c r="M274" s="49" t="e">
        <f t="shared" si="95"/>
        <v>#VALUE!</v>
      </c>
      <c r="N274" s="49" t="e">
        <f t="shared" si="95"/>
        <v>#VALUE!</v>
      </c>
      <c r="O274" s="49" t="e">
        <f t="shared" si="95"/>
        <v>#VALUE!</v>
      </c>
      <c r="P274" s="49" t="e">
        <f t="shared" si="95"/>
        <v>#VALUE!</v>
      </c>
      <c r="Q274" s="49" t="e">
        <f t="shared" si="95"/>
        <v>#VALUE!</v>
      </c>
      <c r="R274" s="49" t="e">
        <f t="shared" si="95"/>
        <v>#VALUE!</v>
      </c>
      <c r="S274" s="49" t="e">
        <f t="shared" si="95"/>
        <v>#VALUE!</v>
      </c>
      <c r="T274" s="49" t="e">
        <f t="shared" si="95"/>
        <v>#VALUE!</v>
      </c>
      <c r="U274" s="49" t="e">
        <f t="shared" si="95"/>
        <v>#VALUE!</v>
      </c>
      <c r="V274" s="49" t="e">
        <f t="shared" si="95"/>
        <v>#VALUE!</v>
      </c>
      <c r="W274" s="49" t="e">
        <f t="shared" si="95"/>
        <v>#VALUE!</v>
      </c>
      <c r="X274" s="49" t="e">
        <f t="shared" si="95"/>
        <v>#VALUE!</v>
      </c>
      <c r="Y274" s="49" t="e">
        <f t="shared" si="95"/>
        <v>#VALUE!</v>
      </c>
      <c r="Z274" s="49" t="e">
        <f t="shared" si="95"/>
        <v>#VALUE!</v>
      </c>
      <c r="AA274" s="49" t="e">
        <f t="shared" si="95"/>
        <v>#VALUE!</v>
      </c>
      <c r="AB274" s="49" t="e">
        <f t="shared" si="95"/>
        <v>#VALUE!</v>
      </c>
      <c r="AC274" s="49" t="e">
        <f t="shared" si="95"/>
        <v>#VALUE!</v>
      </c>
      <c r="AD274" s="49" t="e">
        <f t="shared" si="95"/>
        <v>#VALUE!</v>
      </c>
      <c r="AE274" s="49" t="e">
        <f t="shared" si="95"/>
        <v>#VALUE!</v>
      </c>
      <c r="AF274" s="49" t="e">
        <f t="shared" si="95"/>
        <v>#VALUE!</v>
      </c>
      <c r="AG274" s="49" t="e">
        <f t="shared" si="95"/>
        <v>#VALUE!</v>
      </c>
      <c r="AH274" s="50" t="s">
        <v>22</v>
      </c>
      <c r="AI274" s="48">
        <f>_xlfn.AGGREGATE(9,6,C274:AG274)</f>
        <v>0</v>
      </c>
      <c r="AJ274" s="30"/>
    </row>
    <row r="276" spans="2:36" hidden="1" x14ac:dyDescent="0.15">
      <c r="C276" s="2" t="e">
        <f>YEAR(C279)</f>
        <v>#VALUE!</v>
      </c>
      <c r="D276" s="2" t="e">
        <f>MONTH(C279)</f>
        <v>#VALUE!</v>
      </c>
    </row>
    <row r="277" spans="2:36" x14ac:dyDescent="0.15">
      <c r="B277" s="6" t="s">
        <v>14</v>
      </c>
      <c r="C277" s="117" t="e">
        <f>C279</f>
        <v>#VALUE!</v>
      </c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2"/>
    </row>
    <row r="278" spans="2:36" hidden="1" x14ac:dyDescent="0.15">
      <c r="B278" s="36"/>
      <c r="C278" s="22" t="e">
        <f>DATE($C276,$D276,1)</f>
        <v>#VALUE!</v>
      </c>
      <c r="D278" s="22" t="e">
        <f t="shared" ref="D278:AG278" si="96">C278+1</f>
        <v>#VALUE!</v>
      </c>
      <c r="E278" s="22" t="e">
        <f t="shared" si="96"/>
        <v>#VALUE!</v>
      </c>
      <c r="F278" s="22" t="e">
        <f t="shared" si="96"/>
        <v>#VALUE!</v>
      </c>
      <c r="G278" s="22" t="e">
        <f t="shared" si="96"/>
        <v>#VALUE!</v>
      </c>
      <c r="H278" s="22" t="e">
        <f t="shared" si="96"/>
        <v>#VALUE!</v>
      </c>
      <c r="I278" s="22" t="e">
        <f t="shared" si="96"/>
        <v>#VALUE!</v>
      </c>
      <c r="J278" s="22" t="e">
        <f t="shared" si="96"/>
        <v>#VALUE!</v>
      </c>
      <c r="K278" s="22" t="e">
        <f t="shared" si="96"/>
        <v>#VALUE!</v>
      </c>
      <c r="L278" s="22" t="e">
        <f t="shared" si="96"/>
        <v>#VALUE!</v>
      </c>
      <c r="M278" s="22" t="e">
        <f t="shared" si="96"/>
        <v>#VALUE!</v>
      </c>
      <c r="N278" s="22" t="e">
        <f t="shared" si="96"/>
        <v>#VALUE!</v>
      </c>
      <c r="O278" s="22" t="e">
        <f t="shared" si="96"/>
        <v>#VALUE!</v>
      </c>
      <c r="P278" s="22" t="e">
        <f t="shared" si="96"/>
        <v>#VALUE!</v>
      </c>
      <c r="Q278" s="22" t="e">
        <f t="shared" si="96"/>
        <v>#VALUE!</v>
      </c>
      <c r="R278" s="22" t="e">
        <f t="shared" si="96"/>
        <v>#VALUE!</v>
      </c>
      <c r="S278" s="22" t="e">
        <f t="shared" si="96"/>
        <v>#VALUE!</v>
      </c>
      <c r="T278" s="22" t="e">
        <f t="shared" si="96"/>
        <v>#VALUE!</v>
      </c>
      <c r="U278" s="22" t="e">
        <f t="shared" si="96"/>
        <v>#VALUE!</v>
      </c>
      <c r="V278" s="22" t="e">
        <f t="shared" si="96"/>
        <v>#VALUE!</v>
      </c>
      <c r="W278" s="22" t="e">
        <f t="shared" si="96"/>
        <v>#VALUE!</v>
      </c>
      <c r="X278" s="22" t="e">
        <f t="shared" si="96"/>
        <v>#VALUE!</v>
      </c>
      <c r="Y278" s="22" t="e">
        <f t="shared" si="96"/>
        <v>#VALUE!</v>
      </c>
      <c r="Z278" s="22" t="e">
        <f t="shared" si="96"/>
        <v>#VALUE!</v>
      </c>
      <c r="AA278" s="22" t="e">
        <f t="shared" si="96"/>
        <v>#VALUE!</v>
      </c>
      <c r="AB278" s="22" t="e">
        <f t="shared" si="96"/>
        <v>#VALUE!</v>
      </c>
      <c r="AC278" s="22" t="e">
        <f t="shared" si="96"/>
        <v>#VALUE!</v>
      </c>
      <c r="AD278" s="22" t="e">
        <f t="shared" si="96"/>
        <v>#VALUE!</v>
      </c>
      <c r="AE278" s="22" t="e">
        <f t="shared" si="96"/>
        <v>#VALUE!</v>
      </c>
      <c r="AF278" s="22" t="e">
        <f t="shared" si="96"/>
        <v>#VALUE!</v>
      </c>
      <c r="AG278" s="22" t="e">
        <f t="shared" si="96"/>
        <v>#VALUE!</v>
      </c>
      <c r="AH278" s="37"/>
      <c r="AI278" s="38"/>
    </row>
    <row r="279" spans="2:36" x14ac:dyDescent="0.15">
      <c r="B279" s="20" t="s">
        <v>15</v>
      </c>
      <c r="C279" s="39" t="e">
        <f>IF(EDATE(C264,1)&gt;$G$5,"",EDATE(C264,1))</f>
        <v>#VALUE!</v>
      </c>
      <c r="D279" s="22" t="e">
        <f t="shared" ref="D279:AG279" si="97">IF(D278&gt;$G$5,"",IF(C279=EOMONTH(DATE($C276,$D276,1),0),"",IF(C279="","",C279+1)))</f>
        <v>#VALUE!</v>
      </c>
      <c r="E279" s="22" t="e">
        <f t="shared" si="97"/>
        <v>#VALUE!</v>
      </c>
      <c r="F279" s="22" t="e">
        <f t="shared" si="97"/>
        <v>#VALUE!</v>
      </c>
      <c r="G279" s="22" t="e">
        <f t="shared" si="97"/>
        <v>#VALUE!</v>
      </c>
      <c r="H279" s="22" t="e">
        <f t="shared" si="97"/>
        <v>#VALUE!</v>
      </c>
      <c r="I279" s="22" t="e">
        <f t="shared" si="97"/>
        <v>#VALUE!</v>
      </c>
      <c r="J279" s="22" t="e">
        <f t="shared" si="97"/>
        <v>#VALUE!</v>
      </c>
      <c r="K279" s="22" t="e">
        <f t="shared" si="97"/>
        <v>#VALUE!</v>
      </c>
      <c r="L279" s="22" t="e">
        <f t="shared" si="97"/>
        <v>#VALUE!</v>
      </c>
      <c r="M279" s="22" t="e">
        <f t="shared" si="97"/>
        <v>#VALUE!</v>
      </c>
      <c r="N279" s="22" t="e">
        <f t="shared" si="97"/>
        <v>#VALUE!</v>
      </c>
      <c r="O279" s="22" t="e">
        <f t="shared" si="97"/>
        <v>#VALUE!</v>
      </c>
      <c r="P279" s="22" t="e">
        <f t="shared" si="97"/>
        <v>#VALUE!</v>
      </c>
      <c r="Q279" s="22" t="e">
        <f t="shared" si="97"/>
        <v>#VALUE!</v>
      </c>
      <c r="R279" s="22" t="e">
        <f t="shared" si="97"/>
        <v>#VALUE!</v>
      </c>
      <c r="S279" s="22" t="e">
        <f t="shared" si="97"/>
        <v>#VALUE!</v>
      </c>
      <c r="T279" s="22" t="e">
        <f t="shared" si="97"/>
        <v>#VALUE!</v>
      </c>
      <c r="U279" s="22" t="e">
        <f t="shared" si="97"/>
        <v>#VALUE!</v>
      </c>
      <c r="V279" s="22" t="e">
        <f t="shared" si="97"/>
        <v>#VALUE!</v>
      </c>
      <c r="W279" s="22" t="e">
        <f t="shared" si="97"/>
        <v>#VALUE!</v>
      </c>
      <c r="X279" s="22" t="e">
        <f t="shared" si="97"/>
        <v>#VALUE!</v>
      </c>
      <c r="Y279" s="22" t="e">
        <f t="shared" si="97"/>
        <v>#VALUE!</v>
      </c>
      <c r="Z279" s="22" t="e">
        <f t="shared" si="97"/>
        <v>#VALUE!</v>
      </c>
      <c r="AA279" s="22" t="e">
        <f t="shared" si="97"/>
        <v>#VALUE!</v>
      </c>
      <c r="AB279" s="22" t="e">
        <f t="shared" si="97"/>
        <v>#VALUE!</v>
      </c>
      <c r="AC279" s="22" t="e">
        <f t="shared" si="97"/>
        <v>#VALUE!</v>
      </c>
      <c r="AD279" s="22" t="e">
        <f t="shared" si="97"/>
        <v>#VALUE!</v>
      </c>
      <c r="AE279" s="22" t="e">
        <f t="shared" si="97"/>
        <v>#VALUE!</v>
      </c>
      <c r="AF279" s="22" t="e">
        <f t="shared" si="97"/>
        <v>#VALUE!</v>
      </c>
      <c r="AG279" s="22" t="e">
        <f t="shared" si="97"/>
        <v>#VALUE!</v>
      </c>
      <c r="AH279" s="23" t="s">
        <v>16</v>
      </c>
      <c r="AI279" s="24">
        <f>+COUNTIFS(C280:AG280,"土",C281:AG281,"")+COUNTIFS(C280:AG280,"日",C281:AG281,"")</f>
        <v>0</v>
      </c>
    </row>
    <row r="280" spans="2:36" s="26" customFormat="1" x14ac:dyDescent="0.15">
      <c r="B280" s="40" t="s">
        <v>5</v>
      </c>
      <c r="C280" s="51" t="str">
        <f>IFERROR(TEXT(WEEKDAY(+C279),"aaa"),"")</f>
        <v/>
      </c>
      <c r="D280" s="51" t="str">
        <f t="shared" ref="D280:AG280" si="98">IFERROR(TEXT(WEEKDAY(+D279),"aaa"),"")</f>
        <v/>
      </c>
      <c r="E280" s="51" t="str">
        <f t="shared" si="98"/>
        <v/>
      </c>
      <c r="F280" s="51" t="str">
        <f t="shared" si="98"/>
        <v/>
      </c>
      <c r="G280" s="51" t="str">
        <f t="shared" si="98"/>
        <v/>
      </c>
      <c r="H280" s="51" t="str">
        <f t="shared" si="98"/>
        <v/>
      </c>
      <c r="I280" s="51" t="str">
        <f t="shared" si="98"/>
        <v/>
      </c>
      <c r="J280" s="51" t="str">
        <f t="shared" si="98"/>
        <v/>
      </c>
      <c r="K280" s="51" t="str">
        <f t="shared" si="98"/>
        <v/>
      </c>
      <c r="L280" s="51" t="str">
        <f t="shared" si="98"/>
        <v/>
      </c>
      <c r="M280" s="51" t="str">
        <f t="shared" si="98"/>
        <v/>
      </c>
      <c r="N280" s="51" t="str">
        <f t="shared" si="98"/>
        <v/>
      </c>
      <c r="O280" s="51" t="str">
        <f t="shared" si="98"/>
        <v/>
      </c>
      <c r="P280" s="51" t="str">
        <f t="shared" si="98"/>
        <v/>
      </c>
      <c r="Q280" s="51" t="str">
        <f t="shared" si="98"/>
        <v/>
      </c>
      <c r="R280" s="51" t="str">
        <f t="shared" si="98"/>
        <v/>
      </c>
      <c r="S280" s="51" t="str">
        <f t="shared" si="98"/>
        <v/>
      </c>
      <c r="T280" s="51" t="str">
        <f t="shared" si="98"/>
        <v/>
      </c>
      <c r="U280" s="51" t="str">
        <f t="shared" si="98"/>
        <v/>
      </c>
      <c r="V280" s="51" t="str">
        <f t="shared" si="98"/>
        <v/>
      </c>
      <c r="W280" s="51" t="str">
        <f t="shared" si="98"/>
        <v/>
      </c>
      <c r="X280" s="51" t="str">
        <f t="shared" si="98"/>
        <v/>
      </c>
      <c r="Y280" s="51" t="str">
        <f t="shared" si="98"/>
        <v/>
      </c>
      <c r="Z280" s="51" t="str">
        <f t="shared" si="98"/>
        <v/>
      </c>
      <c r="AA280" s="51" t="str">
        <f t="shared" si="98"/>
        <v/>
      </c>
      <c r="AB280" s="51" t="str">
        <f t="shared" si="98"/>
        <v/>
      </c>
      <c r="AC280" s="51" t="str">
        <f t="shared" si="98"/>
        <v/>
      </c>
      <c r="AD280" s="51" t="str">
        <f t="shared" si="98"/>
        <v/>
      </c>
      <c r="AE280" s="51" t="str">
        <f t="shared" si="98"/>
        <v/>
      </c>
      <c r="AF280" s="51" t="str">
        <f t="shared" si="98"/>
        <v/>
      </c>
      <c r="AG280" s="51" t="str">
        <f t="shared" si="98"/>
        <v/>
      </c>
      <c r="AH280" s="23" t="s">
        <v>20</v>
      </c>
      <c r="AI280" s="24">
        <f>+COUNTIF(C281:AG281,"夏休")+COUNTIF(C281:AG281,"冬休")+COUNTIF(C281:AG281,"中止")+COUNTIF(C281:AG281,"工場")+COUNTIF(C281:AG281,"他")</f>
        <v>0</v>
      </c>
    </row>
    <row r="281" spans="2:36" s="26" customFormat="1" ht="13.5" customHeight="1" x14ac:dyDescent="0.15">
      <c r="B281" s="83" t="s">
        <v>19</v>
      </c>
      <c r="C281" s="85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105"/>
      <c r="AH281" s="27" t="s">
        <v>2</v>
      </c>
      <c r="AI281" s="28">
        <f>COUNT(C279:AG279)-AI280</f>
        <v>0</v>
      </c>
    </row>
    <row r="282" spans="2:36" s="26" customFormat="1" ht="13.5" customHeight="1" x14ac:dyDescent="0.15">
      <c r="B282" s="84"/>
      <c r="C282" s="85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105"/>
      <c r="AH282" s="27" t="s">
        <v>6</v>
      </c>
      <c r="AI282" s="29">
        <f>+COUNTIF(C283:AG284,"休")</f>
        <v>0</v>
      </c>
      <c r="AJ282" s="30" t="e">
        <f>IF(AI283&gt;0.285,"",IF(AI282&lt;AI279,"←計画日数が足りません",""))</f>
        <v>#DIV/0!</v>
      </c>
    </row>
    <row r="283" spans="2:36" s="26" customFormat="1" ht="13.5" customHeight="1" x14ac:dyDescent="0.15">
      <c r="B283" s="106" t="s">
        <v>0</v>
      </c>
      <c r="C283" s="107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10"/>
      <c r="AH283" s="27" t="s">
        <v>8</v>
      </c>
      <c r="AI283" s="31" t="e">
        <f>+AI282/AI281</f>
        <v>#DIV/0!</v>
      </c>
    </row>
    <row r="284" spans="2:36" s="26" customFormat="1" x14ac:dyDescent="0.15">
      <c r="B284" s="106"/>
      <c r="C284" s="107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10"/>
      <c r="AH284" s="27" t="s">
        <v>9</v>
      </c>
      <c r="AI284" s="29">
        <f>+COUNTA(C285:AG286)</f>
        <v>0</v>
      </c>
    </row>
    <row r="285" spans="2:36" s="26" customFormat="1" x14ac:dyDescent="0.15">
      <c r="B285" s="111" t="s">
        <v>7</v>
      </c>
      <c r="C285" s="113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15"/>
      <c r="AH285" s="32" t="s">
        <v>4</v>
      </c>
      <c r="AI285" s="33" t="e">
        <f>+AI284/AI281</f>
        <v>#DIV/0!</v>
      </c>
    </row>
    <row r="286" spans="2:36" s="26" customFormat="1" x14ac:dyDescent="0.15">
      <c r="B286" s="112"/>
      <c r="C286" s="114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16"/>
      <c r="AH286" s="34" t="s">
        <v>13</v>
      </c>
      <c r="AI286" s="35" t="str">
        <f>IF(7&gt;AI281,"対象外",IF(AI284&gt;=AI279,"OK","NG"))</f>
        <v>対象外</v>
      </c>
      <c r="AJ286" s="30" t="str">
        <f>IF(AI286="対象外","←７日間に満たない期間は達成判定の対象外",IF(AI286="NG","←月単位未達成","←月単位達成"))</f>
        <v>←７日間に満たない期間は達成判定の対象外</v>
      </c>
    </row>
    <row r="287" spans="2:36" hidden="1" x14ac:dyDescent="0.15">
      <c r="B287" s="15"/>
      <c r="C287" s="46" t="e">
        <f t="shared" ref="C287:AG287" si="99">IF(AND(DAY(C279)&gt;=22,DAY(C279)&lt;=28,C280="土"),1,0)</f>
        <v>#VALUE!</v>
      </c>
      <c r="D287" s="46" t="e">
        <f t="shared" si="99"/>
        <v>#VALUE!</v>
      </c>
      <c r="E287" s="46" t="e">
        <f t="shared" si="99"/>
        <v>#VALUE!</v>
      </c>
      <c r="F287" s="46" t="e">
        <f t="shared" si="99"/>
        <v>#VALUE!</v>
      </c>
      <c r="G287" s="46" t="e">
        <f t="shared" si="99"/>
        <v>#VALUE!</v>
      </c>
      <c r="H287" s="46" t="e">
        <f t="shared" si="99"/>
        <v>#VALUE!</v>
      </c>
      <c r="I287" s="46" t="e">
        <f t="shared" si="99"/>
        <v>#VALUE!</v>
      </c>
      <c r="J287" s="46" t="e">
        <f t="shared" si="99"/>
        <v>#VALUE!</v>
      </c>
      <c r="K287" s="46" t="e">
        <f t="shared" si="99"/>
        <v>#VALUE!</v>
      </c>
      <c r="L287" s="46" t="e">
        <f t="shared" si="99"/>
        <v>#VALUE!</v>
      </c>
      <c r="M287" s="46" t="e">
        <f t="shared" si="99"/>
        <v>#VALUE!</v>
      </c>
      <c r="N287" s="46" t="e">
        <f t="shared" si="99"/>
        <v>#VALUE!</v>
      </c>
      <c r="O287" s="46" t="e">
        <f t="shared" si="99"/>
        <v>#VALUE!</v>
      </c>
      <c r="P287" s="46" t="e">
        <f t="shared" si="99"/>
        <v>#VALUE!</v>
      </c>
      <c r="Q287" s="46" t="e">
        <f t="shared" si="99"/>
        <v>#VALUE!</v>
      </c>
      <c r="R287" s="46" t="e">
        <f t="shared" si="99"/>
        <v>#VALUE!</v>
      </c>
      <c r="S287" s="46" t="e">
        <f t="shared" si="99"/>
        <v>#VALUE!</v>
      </c>
      <c r="T287" s="46" t="e">
        <f t="shared" si="99"/>
        <v>#VALUE!</v>
      </c>
      <c r="U287" s="46" t="e">
        <f t="shared" si="99"/>
        <v>#VALUE!</v>
      </c>
      <c r="V287" s="46" t="e">
        <f t="shared" si="99"/>
        <v>#VALUE!</v>
      </c>
      <c r="W287" s="46" t="e">
        <f t="shared" si="99"/>
        <v>#VALUE!</v>
      </c>
      <c r="X287" s="46" t="e">
        <f t="shared" si="99"/>
        <v>#VALUE!</v>
      </c>
      <c r="Y287" s="46" t="e">
        <f t="shared" si="99"/>
        <v>#VALUE!</v>
      </c>
      <c r="Z287" s="46" t="e">
        <f t="shared" si="99"/>
        <v>#VALUE!</v>
      </c>
      <c r="AA287" s="46" t="e">
        <f t="shared" si="99"/>
        <v>#VALUE!</v>
      </c>
      <c r="AB287" s="46" t="e">
        <f t="shared" si="99"/>
        <v>#VALUE!</v>
      </c>
      <c r="AC287" s="46" t="e">
        <f t="shared" si="99"/>
        <v>#VALUE!</v>
      </c>
      <c r="AD287" s="46" t="e">
        <f t="shared" si="99"/>
        <v>#VALUE!</v>
      </c>
      <c r="AE287" s="46" t="e">
        <f t="shared" si="99"/>
        <v>#VALUE!</v>
      </c>
      <c r="AF287" s="46" t="e">
        <f t="shared" si="99"/>
        <v>#VALUE!</v>
      </c>
      <c r="AG287" s="46" t="e">
        <f t="shared" si="99"/>
        <v>#VALUE!</v>
      </c>
      <c r="AH287" s="47" t="s">
        <v>21</v>
      </c>
      <c r="AI287" s="48">
        <f>_xlfn.AGGREGATE(9,6,C287:AG287)</f>
        <v>0</v>
      </c>
      <c r="AJ287" s="30"/>
    </row>
    <row r="288" spans="2:36" hidden="1" x14ac:dyDescent="0.15">
      <c r="B288" s="15"/>
      <c r="C288" s="49" t="e">
        <f t="shared" ref="C288:AG288" si="100">IF(AND(DAY(C279)&gt;=22,DAY(C279)&lt;=28,C280="土",OR(C285="休",C285="雨")),1,0)</f>
        <v>#VALUE!</v>
      </c>
      <c r="D288" s="49" t="e">
        <f t="shared" si="100"/>
        <v>#VALUE!</v>
      </c>
      <c r="E288" s="49" t="e">
        <f t="shared" si="100"/>
        <v>#VALUE!</v>
      </c>
      <c r="F288" s="49" t="e">
        <f t="shared" si="100"/>
        <v>#VALUE!</v>
      </c>
      <c r="G288" s="49" t="e">
        <f t="shared" si="100"/>
        <v>#VALUE!</v>
      </c>
      <c r="H288" s="49" t="e">
        <f t="shared" si="100"/>
        <v>#VALUE!</v>
      </c>
      <c r="I288" s="49" t="e">
        <f t="shared" si="100"/>
        <v>#VALUE!</v>
      </c>
      <c r="J288" s="49" t="e">
        <f t="shared" si="100"/>
        <v>#VALUE!</v>
      </c>
      <c r="K288" s="49" t="e">
        <f t="shared" si="100"/>
        <v>#VALUE!</v>
      </c>
      <c r="L288" s="49" t="e">
        <f t="shared" si="100"/>
        <v>#VALUE!</v>
      </c>
      <c r="M288" s="49" t="e">
        <f t="shared" si="100"/>
        <v>#VALUE!</v>
      </c>
      <c r="N288" s="49" t="e">
        <f t="shared" si="100"/>
        <v>#VALUE!</v>
      </c>
      <c r="O288" s="49" t="e">
        <f t="shared" si="100"/>
        <v>#VALUE!</v>
      </c>
      <c r="P288" s="49" t="e">
        <f t="shared" si="100"/>
        <v>#VALUE!</v>
      </c>
      <c r="Q288" s="49" t="e">
        <f t="shared" si="100"/>
        <v>#VALUE!</v>
      </c>
      <c r="R288" s="49" t="e">
        <f t="shared" si="100"/>
        <v>#VALUE!</v>
      </c>
      <c r="S288" s="49" t="e">
        <f t="shared" si="100"/>
        <v>#VALUE!</v>
      </c>
      <c r="T288" s="49" t="e">
        <f t="shared" si="100"/>
        <v>#VALUE!</v>
      </c>
      <c r="U288" s="49" t="e">
        <f t="shared" si="100"/>
        <v>#VALUE!</v>
      </c>
      <c r="V288" s="49" t="e">
        <f t="shared" si="100"/>
        <v>#VALUE!</v>
      </c>
      <c r="W288" s="49" t="e">
        <f t="shared" si="100"/>
        <v>#VALUE!</v>
      </c>
      <c r="X288" s="49" t="e">
        <f t="shared" si="100"/>
        <v>#VALUE!</v>
      </c>
      <c r="Y288" s="49" t="e">
        <f t="shared" si="100"/>
        <v>#VALUE!</v>
      </c>
      <c r="Z288" s="49" t="e">
        <f t="shared" si="100"/>
        <v>#VALUE!</v>
      </c>
      <c r="AA288" s="49" t="e">
        <f t="shared" si="100"/>
        <v>#VALUE!</v>
      </c>
      <c r="AB288" s="49" t="e">
        <f t="shared" si="100"/>
        <v>#VALUE!</v>
      </c>
      <c r="AC288" s="49" t="e">
        <f t="shared" si="100"/>
        <v>#VALUE!</v>
      </c>
      <c r="AD288" s="49" t="e">
        <f t="shared" si="100"/>
        <v>#VALUE!</v>
      </c>
      <c r="AE288" s="49" t="e">
        <f t="shared" si="100"/>
        <v>#VALUE!</v>
      </c>
      <c r="AF288" s="49" t="e">
        <f t="shared" si="100"/>
        <v>#VALUE!</v>
      </c>
      <c r="AG288" s="49" t="e">
        <f t="shared" si="100"/>
        <v>#VALUE!</v>
      </c>
      <c r="AH288" s="50" t="s">
        <v>22</v>
      </c>
      <c r="AI288" s="48">
        <f>_xlfn.AGGREGATE(9,6,C288:AG288)</f>
        <v>0</v>
      </c>
      <c r="AJ288" s="30"/>
    </row>
    <row r="290" spans="2:36" hidden="1" x14ac:dyDescent="0.15">
      <c r="C290" s="2" t="e">
        <f>YEAR(C293)</f>
        <v>#VALUE!</v>
      </c>
      <c r="D290" s="2" t="e">
        <f>MONTH(C293)</f>
        <v>#VALUE!</v>
      </c>
    </row>
    <row r="291" spans="2:36" x14ac:dyDescent="0.15">
      <c r="B291" s="6" t="s">
        <v>14</v>
      </c>
      <c r="C291" s="117" t="e">
        <f>C293</f>
        <v>#VALUE!</v>
      </c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2"/>
    </row>
    <row r="292" spans="2:36" hidden="1" x14ac:dyDescent="0.15">
      <c r="B292" s="36"/>
      <c r="C292" s="22" t="e">
        <f>DATE($C290,$D290,1)</f>
        <v>#VALUE!</v>
      </c>
      <c r="D292" s="22" t="e">
        <f t="shared" ref="D292:AG292" si="101">C292+1</f>
        <v>#VALUE!</v>
      </c>
      <c r="E292" s="22" t="e">
        <f t="shared" si="101"/>
        <v>#VALUE!</v>
      </c>
      <c r="F292" s="22" t="e">
        <f t="shared" si="101"/>
        <v>#VALUE!</v>
      </c>
      <c r="G292" s="22" t="e">
        <f t="shared" si="101"/>
        <v>#VALUE!</v>
      </c>
      <c r="H292" s="22" t="e">
        <f t="shared" si="101"/>
        <v>#VALUE!</v>
      </c>
      <c r="I292" s="22" t="e">
        <f t="shared" si="101"/>
        <v>#VALUE!</v>
      </c>
      <c r="J292" s="22" t="e">
        <f t="shared" si="101"/>
        <v>#VALUE!</v>
      </c>
      <c r="K292" s="22" t="e">
        <f t="shared" si="101"/>
        <v>#VALUE!</v>
      </c>
      <c r="L292" s="22" t="e">
        <f t="shared" si="101"/>
        <v>#VALUE!</v>
      </c>
      <c r="M292" s="22" t="e">
        <f t="shared" si="101"/>
        <v>#VALUE!</v>
      </c>
      <c r="N292" s="22" t="e">
        <f t="shared" si="101"/>
        <v>#VALUE!</v>
      </c>
      <c r="O292" s="22" t="e">
        <f t="shared" si="101"/>
        <v>#VALUE!</v>
      </c>
      <c r="P292" s="22" t="e">
        <f t="shared" si="101"/>
        <v>#VALUE!</v>
      </c>
      <c r="Q292" s="22" t="e">
        <f t="shared" si="101"/>
        <v>#VALUE!</v>
      </c>
      <c r="R292" s="22" t="e">
        <f t="shared" si="101"/>
        <v>#VALUE!</v>
      </c>
      <c r="S292" s="22" t="e">
        <f t="shared" si="101"/>
        <v>#VALUE!</v>
      </c>
      <c r="T292" s="22" t="e">
        <f t="shared" si="101"/>
        <v>#VALUE!</v>
      </c>
      <c r="U292" s="22" t="e">
        <f t="shared" si="101"/>
        <v>#VALUE!</v>
      </c>
      <c r="V292" s="22" t="e">
        <f t="shared" si="101"/>
        <v>#VALUE!</v>
      </c>
      <c r="W292" s="22" t="e">
        <f t="shared" si="101"/>
        <v>#VALUE!</v>
      </c>
      <c r="X292" s="22" t="e">
        <f t="shared" si="101"/>
        <v>#VALUE!</v>
      </c>
      <c r="Y292" s="22" t="e">
        <f t="shared" si="101"/>
        <v>#VALUE!</v>
      </c>
      <c r="Z292" s="22" t="e">
        <f t="shared" si="101"/>
        <v>#VALUE!</v>
      </c>
      <c r="AA292" s="22" t="e">
        <f t="shared" si="101"/>
        <v>#VALUE!</v>
      </c>
      <c r="AB292" s="22" t="e">
        <f t="shared" si="101"/>
        <v>#VALUE!</v>
      </c>
      <c r="AC292" s="22" t="e">
        <f t="shared" si="101"/>
        <v>#VALUE!</v>
      </c>
      <c r="AD292" s="22" t="e">
        <f t="shared" si="101"/>
        <v>#VALUE!</v>
      </c>
      <c r="AE292" s="22" t="e">
        <f t="shared" si="101"/>
        <v>#VALUE!</v>
      </c>
      <c r="AF292" s="22" t="e">
        <f t="shared" si="101"/>
        <v>#VALUE!</v>
      </c>
      <c r="AG292" s="22" t="e">
        <f t="shared" si="101"/>
        <v>#VALUE!</v>
      </c>
      <c r="AH292" s="37"/>
      <c r="AI292" s="38"/>
    </row>
    <row r="293" spans="2:36" x14ac:dyDescent="0.15">
      <c r="B293" s="20" t="s">
        <v>15</v>
      </c>
      <c r="C293" s="39" t="e">
        <f>IF(EDATE(C278,1)&gt;$G$5,"",EDATE(C278,1))</f>
        <v>#VALUE!</v>
      </c>
      <c r="D293" s="22" t="e">
        <f t="shared" ref="D293:AG293" si="102">IF(D292&gt;$G$5,"",IF(C293=EOMONTH(DATE($C290,$D290,1),0),"",IF(C293="","",C293+1)))</f>
        <v>#VALUE!</v>
      </c>
      <c r="E293" s="22" t="e">
        <f t="shared" si="102"/>
        <v>#VALUE!</v>
      </c>
      <c r="F293" s="22" t="e">
        <f t="shared" si="102"/>
        <v>#VALUE!</v>
      </c>
      <c r="G293" s="22" t="e">
        <f t="shared" si="102"/>
        <v>#VALUE!</v>
      </c>
      <c r="H293" s="22" t="e">
        <f t="shared" si="102"/>
        <v>#VALUE!</v>
      </c>
      <c r="I293" s="22" t="e">
        <f t="shared" si="102"/>
        <v>#VALUE!</v>
      </c>
      <c r="J293" s="22" t="e">
        <f t="shared" si="102"/>
        <v>#VALUE!</v>
      </c>
      <c r="K293" s="22" t="e">
        <f t="shared" si="102"/>
        <v>#VALUE!</v>
      </c>
      <c r="L293" s="22" t="e">
        <f t="shared" si="102"/>
        <v>#VALUE!</v>
      </c>
      <c r="M293" s="22" t="e">
        <f t="shared" si="102"/>
        <v>#VALUE!</v>
      </c>
      <c r="N293" s="22" t="e">
        <f t="shared" si="102"/>
        <v>#VALUE!</v>
      </c>
      <c r="O293" s="22" t="e">
        <f t="shared" si="102"/>
        <v>#VALUE!</v>
      </c>
      <c r="P293" s="22" t="e">
        <f t="shared" si="102"/>
        <v>#VALUE!</v>
      </c>
      <c r="Q293" s="22" t="e">
        <f t="shared" si="102"/>
        <v>#VALUE!</v>
      </c>
      <c r="R293" s="22" t="e">
        <f t="shared" si="102"/>
        <v>#VALUE!</v>
      </c>
      <c r="S293" s="22" t="e">
        <f t="shared" si="102"/>
        <v>#VALUE!</v>
      </c>
      <c r="T293" s="22" t="e">
        <f t="shared" si="102"/>
        <v>#VALUE!</v>
      </c>
      <c r="U293" s="22" t="e">
        <f t="shared" si="102"/>
        <v>#VALUE!</v>
      </c>
      <c r="V293" s="22" t="e">
        <f t="shared" si="102"/>
        <v>#VALUE!</v>
      </c>
      <c r="W293" s="22" t="e">
        <f t="shared" si="102"/>
        <v>#VALUE!</v>
      </c>
      <c r="X293" s="22" t="e">
        <f t="shared" si="102"/>
        <v>#VALUE!</v>
      </c>
      <c r="Y293" s="22" t="e">
        <f t="shared" si="102"/>
        <v>#VALUE!</v>
      </c>
      <c r="Z293" s="22" t="e">
        <f t="shared" si="102"/>
        <v>#VALUE!</v>
      </c>
      <c r="AA293" s="22" t="e">
        <f t="shared" si="102"/>
        <v>#VALUE!</v>
      </c>
      <c r="AB293" s="22" t="e">
        <f t="shared" si="102"/>
        <v>#VALUE!</v>
      </c>
      <c r="AC293" s="22" t="e">
        <f t="shared" si="102"/>
        <v>#VALUE!</v>
      </c>
      <c r="AD293" s="22" t="e">
        <f t="shared" si="102"/>
        <v>#VALUE!</v>
      </c>
      <c r="AE293" s="22" t="e">
        <f t="shared" si="102"/>
        <v>#VALUE!</v>
      </c>
      <c r="AF293" s="22" t="e">
        <f t="shared" si="102"/>
        <v>#VALUE!</v>
      </c>
      <c r="AG293" s="22" t="e">
        <f t="shared" si="102"/>
        <v>#VALUE!</v>
      </c>
      <c r="AH293" s="23" t="s">
        <v>16</v>
      </c>
      <c r="AI293" s="24">
        <f>+COUNTIFS(C294:AG294,"土",C295:AG295,"")+COUNTIFS(C294:AG294,"日",C295:AG295,"")</f>
        <v>0</v>
      </c>
    </row>
    <row r="294" spans="2:36" s="26" customFormat="1" x14ac:dyDescent="0.15">
      <c r="B294" s="40" t="s">
        <v>5</v>
      </c>
      <c r="C294" s="51" t="str">
        <f>IFERROR(TEXT(WEEKDAY(+C293),"aaa"),"")</f>
        <v/>
      </c>
      <c r="D294" s="51" t="str">
        <f t="shared" ref="D294:AG294" si="103">IFERROR(TEXT(WEEKDAY(+D293),"aaa"),"")</f>
        <v/>
      </c>
      <c r="E294" s="51" t="str">
        <f t="shared" si="103"/>
        <v/>
      </c>
      <c r="F294" s="51" t="str">
        <f t="shared" si="103"/>
        <v/>
      </c>
      <c r="G294" s="51" t="str">
        <f t="shared" si="103"/>
        <v/>
      </c>
      <c r="H294" s="51" t="str">
        <f t="shared" si="103"/>
        <v/>
      </c>
      <c r="I294" s="51" t="str">
        <f t="shared" si="103"/>
        <v/>
      </c>
      <c r="J294" s="51" t="str">
        <f t="shared" si="103"/>
        <v/>
      </c>
      <c r="K294" s="51" t="str">
        <f t="shared" si="103"/>
        <v/>
      </c>
      <c r="L294" s="51" t="str">
        <f t="shared" si="103"/>
        <v/>
      </c>
      <c r="M294" s="51" t="str">
        <f t="shared" si="103"/>
        <v/>
      </c>
      <c r="N294" s="51" t="str">
        <f t="shared" si="103"/>
        <v/>
      </c>
      <c r="O294" s="51" t="str">
        <f t="shared" si="103"/>
        <v/>
      </c>
      <c r="P294" s="51" t="str">
        <f t="shared" si="103"/>
        <v/>
      </c>
      <c r="Q294" s="51" t="str">
        <f t="shared" si="103"/>
        <v/>
      </c>
      <c r="R294" s="51" t="str">
        <f t="shared" si="103"/>
        <v/>
      </c>
      <c r="S294" s="51" t="str">
        <f t="shared" si="103"/>
        <v/>
      </c>
      <c r="T294" s="51" t="str">
        <f t="shared" si="103"/>
        <v/>
      </c>
      <c r="U294" s="51" t="str">
        <f t="shared" si="103"/>
        <v/>
      </c>
      <c r="V294" s="51" t="str">
        <f t="shared" si="103"/>
        <v/>
      </c>
      <c r="W294" s="51" t="str">
        <f t="shared" si="103"/>
        <v/>
      </c>
      <c r="X294" s="51" t="str">
        <f t="shared" si="103"/>
        <v/>
      </c>
      <c r="Y294" s="51" t="str">
        <f t="shared" si="103"/>
        <v/>
      </c>
      <c r="Z294" s="51" t="str">
        <f t="shared" si="103"/>
        <v/>
      </c>
      <c r="AA294" s="51" t="str">
        <f t="shared" si="103"/>
        <v/>
      </c>
      <c r="AB294" s="51" t="str">
        <f t="shared" si="103"/>
        <v/>
      </c>
      <c r="AC294" s="51" t="str">
        <f t="shared" si="103"/>
        <v/>
      </c>
      <c r="AD294" s="51" t="str">
        <f t="shared" si="103"/>
        <v/>
      </c>
      <c r="AE294" s="51" t="str">
        <f t="shared" si="103"/>
        <v/>
      </c>
      <c r="AF294" s="51" t="str">
        <f t="shared" si="103"/>
        <v/>
      </c>
      <c r="AG294" s="51" t="str">
        <f t="shared" si="103"/>
        <v/>
      </c>
      <c r="AH294" s="23" t="s">
        <v>20</v>
      </c>
      <c r="AI294" s="24">
        <f>+COUNTIF(C295:AG295,"夏休")+COUNTIF(C295:AG295,"冬休")+COUNTIF(C295:AG295,"中止")+COUNTIF(C295:AG295,"工場")+COUNTIF(C295:AG295,"他")</f>
        <v>0</v>
      </c>
    </row>
    <row r="295" spans="2:36" s="26" customFormat="1" ht="13.5" customHeight="1" x14ac:dyDescent="0.15">
      <c r="B295" s="83" t="s">
        <v>19</v>
      </c>
      <c r="C295" s="85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105"/>
      <c r="AH295" s="27" t="s">
        <v>2</v>
      </c>
      <c r="AI295" s="28">
        <f>COUNT(C293:AG293)-AI294</f>
        <v>0</v>
      </c>
    </row>
    <row r="296" spans="2:36" s="26" customFormat="1" ht="13.5" customHeight="1" x14ac:dyDescent="0.15">
      <c r="B296" s="84"/>
      <c r="C296" s="85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105"/>
      <c r="AH296" s="27" t="s">
        <v>6</v>
      </c>
      <c r="AI296" s="29">
        <f>+COUNTIF(C297:AG298,"休")</f>
        <v>0</v>
      </c>
      <c r="AJ296" s="30" t="e">
        <f>IF(AI297&gt;0.285,"",IF(AI296&lt;AI293,"←計画日数が足りません",""))</f>
        <v>#DIV/0!</v>
      </c>
    </row>
    <row r="297" spans="2:36" s="26" customFormat="1" ht="13.5" customHeight="1" x14ac:dyDescent="0.15">
      <c r="B297" s="106" t="s">
        <v>0</v>
      </c>
      <c r="C297" s="107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10"/>
      <c r="AH297" s="27" t="s">
        <v>8</v>
      </c>
      <c r="AI297" s="31" t="e">
        <f>+AI296/AI295</f>
        <v>#DIV/0!</v>
      </c>
    </row>
    <row r="298" spans="2:36" s="26" customFormat="1" x14ac:dyDescent="0.15">
      <c r="B298" s="106"/>
      <c r="C298" s="107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110"/>
      <c r="AH298" s="27" t="s">
        <v>9</v>
      </c>
      <c r="AI298" s="29">
        <f>+COUNTA(C299:AG300)</f>
        <v>0</v>
      </c>
    </row>
    <row r="299" spans="2:36" s="26" customFormat="1" x14ac:dyDescent="0.15">
      <c r="B299" s="111" t="s">
        <v>7</v>
      </c>
      <c r="C299" s="113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15"/>
      <c r="AH299" s="32" t="s">
        <v>4</v>
      </c>
      <c r="AI299" s="33" t="e">
        <f>+AI298/AI295</f>
        <v>#DIV/0!</v>
      </c>
    </row>
    <row r="300" spans="2:36" s="26" customFormat="1" x14ac:dyDescent="0.15">
      <c r="B300" s="112"/>
      <c r="C300" s="114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16"/>
      <c r="AH300" s="34" t="s">
        <v>13</v>
      </c>
      <c r="AI300" s="35" t="str">
        <f>IF(7&gt;AI295,"対象外",IF(AI298&gt;=AI293,"OK","NG"))</f>
        <v>対象外</v>
      </c>
      <c r="AJ300" s="30" t="str">
        <f>IF(AI300="対象外","←７日間に満たない期間は達成判定の対象外",IF(AI300="NG","←月単位未達成","←月単位達成"))</f>
        <v>←７日間に満たない期間は達成判定の対象外</v>
      </c>
    </row>
    <row r="301" spans="2:36" hidden="1" x14ac:dyDescent="0.15">
      <c r="B301" s="15"/>
      <c r="C301" s="46" t="e">
        <f t="shared" ref="C301:AG301" si="104">IF(AND(DAY(C293)&gt;=22,DAY(C293)&lt;=28,C294="土"),1,0)</f>
        <v>#VALUE!</v>
      </c>
      <c r="D301" s="46" t="e">
        <f t="shared" si="104"/>
        <v>#VALUE!</v>
      </c>
      <c r="E301" s="46" t="e">
        <f t="shared" si="104"/>
        <v>#VALUE!</v>
      </c>
      <c r="F301" s="46" t="e">
        <f t="shared" si="104"/>
        <v>#VALUE!</v>
      </c>
      <c r="G301" s="46" t="e">
        <f t="shared" si="104"/>
        <v>#VALUE!</v>
      </c>
      <c r="H301" s="46" t="e">
        <f t="shared" si="104"/>
        <v>#VALUE!</v>
      </c>
      <c r="I301" s="46" t="e">
        <f t="shared" si="104"/>
        <v>#VALUE!</v>
      </c>
      <c r="J301" s="46" t="e">
        <f t="shared" si="104"/>
        <v>#VALUE!</v>
      </c>
      <c r="K301" s="46" t="e">
        <f t="shared" si="104"/>
        <v>#VALUE!</v>
      </c>
      <c r="L301" s="46" t="e">
        <f t="shared" si="104"/>
        <v>#VALUE!</v>
      </c>
      <c r="M301" s="46" t="e">
        <f t="shared" si="104"/>
        <v>#VALUE!</v>
      </c>
      <c r="N301" s="46" t="e">
        <f t="shared" si="104"/>
        <v>#VALUE!</v>
      </c>
      <c r="O301" s="46" t="e">
        <f t="shared" si="104"/>
        <v>#VALUE!</v>
      </c>
      <c r="P301" s="46" t="e">
        <f t="shared" si="104"/>
        <v>#VALUE!</v>
      </c>
      <c r="Q301" s="46" t="e">
        <f t="shared" si="104"/>
        <v>#VALUE!</v>
      </c>
      <c r="R301" s="46" t="e">
        <f t="shared" si="104"/>
        <v>#VALUE!</v>
      </c>
      <c r="S301" s="46" t="e">
        <f t="shared" si="104"/>
        <v>#VALUE!</v>
      </c>
      <c r="T301" s="46" t="e">
        <f t="shared" si="104"/>
        <v>#VALUE!</v>
      </c>
      <c r="U301" s="46" t="e">
        <f t="shared" si="104"/>
        <v>#VALUE!</v>
      </c>
      <c r="V301" s="46" t="e">
        <f t="shared" si="104"/>
        <v>#VALUE!</v>
      </c>
      <c r="W301" s="46" t="e">
        <f t="shared" si="104"/>
        <v>#VALUE!</v>
      </c>
      <c r="X301" s="46" t="e">
        <f t="shared" si="104"/>
        <v>#VALUE!</v>
      </c>
      <c r="Y301" s="46" t="e">
        <f t="shared" si="104"/>
        <v>#VALUE!</v>
      </c>
      <c r="Z301" s="46" t="e">
        <f t="shared" si="104"/>
        <v>#VALUE!</v>
      </c>
      <c r="AA301" s="46" t="e">
        <f t="shared" si="104"/>
        <v>#VALUE!</v>
      </c>
      <c r="AB301" s="46" t="e">
        <f t="shared" si="104"/>
        <v>#VALUE!</v>
      </c>
      <c r="AC301" s="46" t="e">
        <f t="shared" si="104"/>
        <v>#VALUE!</v>
      </c>
      <c r="AD301" s="46" t="e">
        <f t="shared" si="104"/>
        <v>#VALUE!</v>
      </c>
      <c r="AE301" s="46" t="e">
        <f t="shared" si="104"/>
        <v>#VALUE!</v>
      </c>
      <c r="AF301" s="46" t="e">
        <f t="shared" si="104"/>
        <v>#VALUE!</v>
      </c>
      <c r="AG301" s="46" t="e">
        <f t="shared" si="104"/>
        <v>#VALUE!</v>
      </c>
      <c r="AH301" s="47" t="s">
        <v>21</v>
      </c>
      <c r="AI301" s="48">
        <f>_xlfn.AGGREGATE(9,6,C301:AG301)</f>
        <v>0</v>
      </c>
      <c r="AJ301" s="30"/>
    </row>
    <row r="302" spans="2:36" hidden="1" x14ac:dyDescent="0.15">
      <c r="B302" s="15"/>
      <c r="C302" s="49" t="e">
        <f t="shared" ref="C302:AG302" si="105">IF(AND(DAY(C293)&gt;=22,DAY(C293)&lt;=28,C294="土",OR(C299="休",C299="雨")),1,0)</f>
        <v>#VALUE!</v>
      </c>
      <c r="D302" s="49" t="e">
        <f t="shared" si="105"/>
        <v>#VALUE!</v>
      </c>
      <c r="E302" s="49" t="e">
        <f t="shared" si="105"/>
        <v>#VALUE!</v>
      </c>
      <c r="F302" s="49" t="e">
        <f t="shared" si="105"/>
        <v>#VALUE!</v>
      </c>
      <c r="G302" s="49" t="e">
        <f t="shared" si="105"/>
        <v>#VALUE!</v>
      </c>
      <c r="H302" s="49" t="e">
        <f t="shared" si="105"/>
        <v>#VALUE!</v>
      </c>
      <c r="I302" s="49" t="e">
        <f t="shared" si="105"/>
        <v>#VALUE!</v>
      </c>
      <c r="J302" s="49" t="e">
        <f t="shared" si="105"/>
        <v>#VALUE!</v>
      </c>
      <c r="K302" s="49" t="e">
        <f t="shared" si="105"/>
        <v>#VALUE!</v>
      </c>
      <c r="L302" s="49" t="e">
        <f t="shared" si="105"/>
        <v>#VALUE!</v>
      </c>
      <c r="M302" s="49" t="e">
        <f t="shared" si="105"/>
        <v>#VALUE!</v>
      </c>
      <c r="N302" s="49" t="e">
        <f t="shared" si="105"/>
        <v>#VALUE!</v>
      </c>
      <c r="O302" s="49" t="e">
        <f t="shared" si="105"/>
        <v>#VALUE!</v>
      </c>
      <c r="P302" s="49" t="e">
        <f t="shared" si="105"/>
        <v>#VALUE!</v>
      </c>
      <c r="Q302" s="49" t="e">
        <f t="shared" si="105"/>
        <v>#VALUE!</v>
      </c>
      <c r="R302" s="49" t="e">
        <f t="shared" si="105"/>
        <v>#VALUE!</v>
      </c>
      <c r="S302" s="49" t="e">
        <f t="shared" si="105"/>
        <v>#VALUE!</v>
      </c>
      <c r="T302" s="49" t="e">
        <f t="shared" si="105"/>
        <v>#VALUE!</v>
      </c>
      <c r="U302" s="49" t="e">
        <f t="shared" si="105"/>
        <v>#VALUE!</v>
      </c>
      <c r="V302" s="49" t="e">
        <f t="shared" si="105"/>
        <v>#VALUE!</v>
      </c>
      <c r="W302" s="49" t="e">
        <f t="shared" si="105"/>
        <v>#VALUE!</v>
      </c>
      <c r="X302" s="49" t="e">
        <f t="shared" si="105"/>
        <v>#VALUE!</v>
      </c>
      <c r="Y302" s="49" t="e">
        <f t="shared" si="105"/>
        <v>#VALUE!</v>
      </c>
      <c r="Z302" s="49" t="e">
        <f t="shared" si="105"/>
        <v>#VALUE!</v>
      </c>
      <c r="AA302" s="49" t="e">
        <f t="shared" si="105"/>
        <v>#VALUE!</v>
      </c>
      <c r="AB302" s="49" t="e">
        <f t="shared" si="105"/>
        <v>#VALUE!</v>
      </c>
      <c r="AC302" s="49" t="e">
        <f t="shared" si="105"/>
        <v>#VALUE!</v>
      </c>
      <c r="AD302" s="49" t="e">
        <f t="shared" si="105"/>
        <v>#VALUE!</v>
      </c>
      <c r="AE302" s="49" t="e">
        <f t="shared" si="105"/>
        <v>#VALUE!</v>
      </c>
      <c r="AF302" s="49" t="e">
        <f t="shared" si="105"/>
        <v>#VALUE!</v>
      </c>
      <c r="AG302" s="49" t="e">
        <f t="shared" si="105"/>
        <v>#VALUE!</v>
      </c>
      <c r="AH302" s="50" t="s">
        <v>22</v>
      </c>
      <c r="AI302" s="48">
        <f>_xlfn.AGGREGATE(9,6,C302:AG302)</f>
        <v>0</v>
      </c>
      <c r="AJ302" s="30"/>
    </row>
  </sheetData>
  <mergeCells count="2063">
    <mergeCell ref="U2:V2"/>
    <mergeCell ref="W2:X2"/>
    <mergeCell ref="Y2:Z2"/>
    <mergeCell ref="AB2:AF3"/>
    <mergeCell ref="AG2:AH3"/>
    <mergeCell ref="B3:E3"/>
    <mergeCell ref="S3:T3"/>
    <mergeCell ref="U3:V3"/>
    <mergeCell ref="W3:X3"/>
    <mergeCell ref="Y3:Z3"/>
    <mergeCell ref="O15:O16"/>
    <mergeCell ref="P15:P16"/>
    <mergeCell ref="C11:AI11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B4:AF5"/>
    <mergeCell ref="AG4:AH5"/>
    <mergeCell ref="B5:E5"/>
    <mergeCell ref="G5:J5"/>
    <mergeCell ref="L5:N5"/>
    <mergeCell ref="P5:R5"/>
    <mergeCell ref="S5:T5"/>
    <mergeCell ref="U5:V5"/>
    <mergeCell ref="W5:X5"/>
    <mergeCell ref="Y5:Z5"/>
    <mergeCell ref="B4:E4"/>
    <mergeCell ref="G4:J4"/>
    <mergeCell ref="S4:T4"/>
    <mergeCell ref="U4:V4"/>
    <mergeCell ref="W4:X4"/>
    <mergeCell ref="Y4:Z4"/>
    <mergeCell ref="G17:G18"/>
    <mergeCell ref="H17:H18"/>
    <mergeCell ref="I17:I18"/>
    <mergeCell ref="J17:J18"/>
    <mergeCell ref="K17:K18"/>
    <mergeCell ref="L17:L18"/>
    <mergeCell ref="AC15:AC16"/>
    <mergeCell ref="AD15:AD16"/>
    <mergeCell ref="AE15:AE16"/>
    <mergeCell ref="AF15:AF16"/>
    <mergeCell ref="AG15:AG16"/>
    <mergeCell ref="B17:B18"/>
    <mergeCell ref="C17:C18"/>
    <mergeCell ref="D17:D18"/>
    <mergeCell ref="E17:E18"/>
    <mergeCell ref="F17:F18"/>
    <mergeCell ref="W15:W16"/>
    <mergeCell ref="X15:X16"/>
    <mergeCell ref="Y15:Y16"/>
    <mergeCell ref="Z15:Z16"/>
    <mergeCell ref="AA15:AA16"/>
    <mergeCell ref="AB15:AB16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N15:N16"/>
    <mergeCell ref="K19:K20"/>
    <mergeCell ref="L19:L20"/>
    <mergeCell ref="M19:M20"/>
    <mergeCell ref="N19:N20"/>
    <mergeCell ref="AE17:AE18"/>
    <mergeCell ref="AF17:AF18"/>
    <mergeCell ref="AG17:AG18"/>
    <mergeCell ref="B19:B20"/>
    <mergeCell ref="C19:C20"/>
    <mergeCell ref="D19:D20"/>
    <mergeCell ref="E19:E20"/>
    <mergeCell ref="F19:F20"/>
    <mergeCell ref="G19:G20"/>
    <mergeCell ref="H19:H20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U17:U18"/>
    <mergeCell ref="V17:V18"/>
    <mergeCell ref="W17:W18"/>
    <mergeCell ref="X17:X18"/>
    <mergeCell ref="M17:M18"/>
    <mergeCell ref="N17:N18"/>
    <mergeCell ref="O17:O18"/>
    <mergeCell ref="P17:P18"/>
    <mergeCell ref="Q17:Q18"/>
    <mergeCell ref="R17:R18"/>
    <mergeCell ref="N29:N30"/>
    <mergeCell ref="O29:O30"/>
    <mergeCell ref="AG19:AG20"/>
    <mergeCell ref="C25:AI25"/>
    <mergeCell ref="B29:B30"/>
    <mergeCell ref="C29:C30"/>
    <mergeCell ref="D29:D30"/>
    <mergeCell ref="E29:E30"/>
    <mergeCell ref="F29:F30"/>
    <mergeCell ref="G29:G30"/>
    <mergeCell ref="H29:H30"/>
    <mergeCell ref="I29:I30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AB29:AB30"/>
    <mergeCell ref="J29:J30"/>
    <mergeCell ref="K29:K30"/>
    <mergeCell ref="L29:L30"/>
    <mergeCell ref="M29:M30"/>
    <mergeCell ref="AC29:AC30"/>
    <mergeCell ref="AD29:AD30"/>
    <mergeCell ref="AE29:AE30"/>
    <mergeCell ref="AF29:AF30"/>
    <mergeCell ref="AG29:AG30"/>
    <mergeCell ref="V29:V30"/>
    <mergeCell ref="W29:W30"/>
    <mergeCell ref="X29:X30"/>
    <mergeCell ref="Y29:Y30"/>
    <mergeCell ref="Z29:Z30"/>
    <mergeCell ref="AA29:AA30"/>
    <mergeCell ref="P29:P30"/>
    <mergeCell ref="Q29:Q30"/>
    <mergeCell ref="R29:R30"/>
    <mergeCell ref="S29:S30"/>
    <mergeCell ref="T29:T30"/>
    <mergeCell ref="U29:U30"/>
    <mergeCell ref="N33:N34"/>
    <mergeCell ref="O33:O34"/>
    <mergeCell ref="AF31:AF32"/>
    <mergeCell ref="AG31:AG32"/>
    <mergeCell ref="B33:B34"/>
    <mergeCell ref="C33:C34"/>
    <mergeCell ref="D33:D34"/>
    <mergeCell ref="E33:E34"/>
    <mergeCell ref="F33:F34"/>
    <mergeCell ref="G33:G34"/>
    <mergeCell ref="H33:H34"/>
    <mergeCell ref="I33:I34"/>
    <mergeCell ref="Z31:Z32"/>
    <mergeCell ref="AA31:AA32"/>
    <mergeCell ref="AB31:AB32"/>
    <mergeCell ref="AC31:AC32"/>
    <mergeCell ref="AD31:AD32"/>
    <mergeCell ref="AE31:AE32"/>
    <mergeCell ref="T31:T32"/>
    <mergeCell ref="U31:U32"/>
    <mergeCell ref="V31:V32"/>
    <mergeCell ref="W31:W32"/>
    <mergeCell ref="X31:X32"/>
    <mergeCell ref="Y31:Y32"/>
    <mergeCell ref="N31:N32"/>
    <mergeCell ref="O31:O32"/>
    <mergeCell ref="P31:P32"/>
    <mergeCell ref="Q31:Q32"/>
    <mergeCell ref="R31:R32"/>
    <mergeCell ref="S31:S32"/>
    <mergeCell ref="H31:H32"/>
    <mergeCell ref="I31:I32"/>
    <mergeCell ref="C39:AI39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AB33:AB34"/>
    <mergeCell ref="AC33:AC34"/>
    <mergeCell ref="AD33:AD34"/>
    <mergeCell ref="AE33:AE34"/>
    <mergeCell ref="AF33:AF34"/>
    <mergeCell ref="AG33:AG34"/>
    <mergeCell ref="V33:V34"/>
    <mergeCell ref="W33:W34"/>
    <mergeCell ref="X33:X34"/>
    <mergeCell ref="Y33:Y34"/>
    <mergeCell ref="Z33:Z34"/>
    <mergeCell ref="AA33:AA34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I45:I46"/>
    <mergeCell ref="J45:J46"/>
    <mergeCell ref="K45:K46"/>
    <mergeCell ref="L45:L46"/>
    <mergeCell ref="AC43:AC44"/>
    <mergeCell ref="AD43:AD44"/>
    <mergeCell ref="AE43:AE44"/>
    <mergeCell ref="AF43:AF44"/>
    <mergeCell ref="AG43:AG44"/>
    <mergeCell ref="B45:B46"/>
    <mergeCell ref="C45:C46"/>
    <mergeCell ref="D45:D46"/>
    <mergeCell ref="E45:E46"/>
    <mergeCell ref="F45:F46"/>
    <mergeCell ref="W43:W44"/>
    <mergeCell ref="X43:X44"/>
    <mergeCell ref="Y43:Y44"/>
    <mergeCell ref="Z43:Z44"/>
    <mergeCell ref="AA43:AA44"/>
    <mergeCell ref="AB43:AB44"/>
    <mergeCell ref="Q43:Q44"/>
    <mergeCell ref="R43:R44"/>
    <mergeCell ref="S43:S44"/>
    <mergeCell ref="T43:T44"/>
    <mergeCell ref="U43:U44"/>
    <mergeCell ref="V43:V44"/>
    <mergeCell ref="K43:K44"/>
    <mergeCell ref="L43:L44"/>
    <mergeCell ref="M43:M44"/>
    <mergeCell ref="N43:N44"/>
    <mergeCell ref="O43:O44"/>
    <mergeCell ref="P43:P44"/>
    <mergeCell ref="M47:M48"/>
    <mergeCell ref="N47:N48"/>
    <mergeCell ref="AE45:AE46"/>
    <mergeCell ref="AF45:AF46"/>
    <mergeCell ref="AG45:AG46"/>
    <mergeCell ref="B47:B48"/>
    <mergeCell ref="C47:C48"/>
    <mergeCell ref="D47:D48"/>
    <mergeCell ref="E47:E48"/>
    <mergeCell ref="F47:F48"/>
    <mergeCell ref="G47:G48"/>
    <mergeCell ref="H47:H48"/>
    <mergeCell ref="Y45:Y46"/>
    <mergeCell ref="Z45:Z46"/>
    <mergeCell ref="AA45:AA46"/>
    <mergeCell ref="AB45:AB46"/>
    <mergeCell ref="AC45:AC46"/>
    <mergeCell ref="AD45:AD46"/>
    <mergeCell ref="S45:S46"/>
    <mergeCell ref="T45:T46"/>
    <mergeCell ref="U45:U46"/>
    <mergeCell ref="V45:V46"/>
    <mergeCell ref="W45:W46"/>
    <mergeCell ref="X45:X46"/>
    <mergeCell ref="M45:M46"/>
    <mergeCell ref="N45:N46"/>
    <mergeCell ref="O45:O46"/>
    <mergeCell ref="P45:P46"/>
    <mergeCell ref="Q45:Q46"/>
    <mergeCell ref="R45:R46"/>
    <mergeCell ref="G45:G46"/>
    <mergeCell ref="H45:H46"/>
    <mergeCell ref="AG47:AG48"/>
    <mergeCell ref="C53:AI53"/>
    <mergeCell ref="B57:B58"/>
    <mergeCell ref="C57:C58"/>
    <mergeCell ref="D57:D58"/>
    <mergeCell ref="E57:E58"/>
    <mergeCell ref="F57:F58"/>
    <mergeCell ref="G57:G58"/>
    <mergeCell ref="H57:H58"/>
    <mergeCell ref="I57:I58"/>
    <mergeCell ref="AA47:AA48"/>
    <mergeCell ref="AB47:AB48"/>
    <mergeCell ref="AC47:AC48"/>
    <mergeCell ref="AD47:AD48"/>
    <mergeCell ref="AE47:AE48"/>
    <mergeCell ref="AF47:AF48"/>
    <mergeCell ref="U47:U48"/>
    <mergeCell ref="V47:V48"/>
    <mergeCell ref="W47:W48"/>
    <mergeCell ref="X47:X48"/>
    <mergeCell ref="Y47:Y48"/>
    <mergeCell ref="Z47:Z48"/>
    <mergeCell ref="O47:O48"/>
    <mergeCell ref="P47:P48"/>
    <mergeCell ref="Q47:Q48"/>
    <mergeCell ref="R47:R48"/>
    <mergeCell ref="S47:S48"/>
    <mergeCell ref="T47:T48"/>
    <mergeCell ref="I47:I48"/>
    <mergeCell ref="J47:J48"/>
    <mergeCell ref="K47:K48"/>
    <mergeCell ref="L47:L48"/>
    <mergeCell ref="AG57:AG58"/>
    <mergeCell ref="V57:V58"/>
    <mergeCell ref="W57:W58"/>
    <mergeCell ref="X57:X58"/>
    <mergeCell ref="Y57:Y58"/>
    <mergeCell ref="Z57:Z58"/>
    <mergeCell ref="AA57:AA58"/>
    <mergeCell ref="P57:P58"/>
    <mergeCell ref="Q57:Q58"/>
    <mergeCell ref="R57:R58"/>
    <mergeCell ref="S57:S58"/>
    <mergeCell ref="T57:T58"/>
    <mergeCell ref="U57:U58"/>
    <mergeCell ref="J57:J58"/>
    <mergeCell ref="K57:K58"/>
    <mergeCell ref="L57:L58"/>
    <mergeCell ref="M57:M58"/>
    <mergeCell ref="N57:N58"/>
    <mergeCell ref="O57:O58"/>
    <mergeCell ref="H59:H60"/>
    <mergeCell ref="I59:I60"/>
    <mergeCell ref="J59:J60"/>
    <mergeCell ref="K59:K60"/>
    <mergeCell ref="L59:L60"/>
    <mergeCell ref="M59:M60"/>
    <mergeCell ref="B59:B60"/>
    <mergeCell ref="C59:C60"/>
    <mergeCell ref="D59:D60"/>
    <mergeCell ref="E59:E60"/>
    <mergeCell ref="F59:F60"/>
    <mergeCell ref="G59:G60"/>
    <mergeCell ref="AB57:AB58"/>
    <mergeCell ref="AC57:AC58"/>
    <mergeCell ref="AD57:AD58"/>
    <mergeCell ref="AE57:AE58"/>
    <mergeCell ref="AF57:AF58"/>
    <mergeCell ref="L61:L62"/>
    <mergeCell ref="M61:M62"/>
    <mergeCell ref="N61:N62"/>
    <mergeCell ref="O61:O62"/>
    <mergeCell ref="AF59:AF60"/>
    <mergeCell ref="AG59:AG60"/>
    <mergeCell ref="B61:B62"/>
    <mergeCell ref="C61:C62"/>
    <mergeCell ref="D61:D62"/>
    <mergeCell ref="E61:E62"/>
    <mergeCell ref="F61:F62"/>
    <mergeCell ref="G61:G62"/>
    <mergeCell ref="H61:H62"/>
    <mergeCell ref="I61:I62"/>
    <mergeCell ref="Z59:Z60"/>
    <mergeCell ref="AA59:AA60"/>
    <mergeCell ref="AB59:AB60"/>
    <mergeCell ref="AC59:AC60"/>
    <mergeCell ref="AD59:AD60"/>
    <mergeCell ref="AE59:AE60"/>
    <mergeCell ref="T59:T60"/>
    <mergeCell ref="U59:U60"/>
    <mergeCell ref="V59:V60"/>
    <mergeCell ref="W59:W60"/>
    <mergeCell ref="X59:X60"/>
    <mergeCell ref="Y59:Y60"/>
    <mergeCell ref="N59:N60"/>
    <mergeCell ref="O59:O60"/>
    <mergeCell ref="P59:P60"/>
    <mergeCell ref="Q59:Q60"/>
    <mergeCell ref="R59:R60"/>
    <mergeCell ref="S59:S60"/>
    <mergeCell ref="O71:O72"/>
    <mergeCell ref="P71:P72"/>
    <mergeCell ref="C67:AI67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AB61:AB62"/>
    <mergeCell ref="AC61:AC62"/>
    <mergeCell ref="AD61:AD62"/>
    <mergeCell ref="AE61:AE62"/>
    <mergeCell ref="AF61:AF62"/>
    <mergeCell ref="AG61:AG62"/>
    <mergeCell ref="V61:V62"/>
    <mergeCell ref="W61:W62"/>
    <mergeCell ref="X61:X62"/>
    <mergeCell ref="Y61:Y62"/>
    <mergeCell ref="Z61:Z62"/>
    <mergeCell ref="AA61:AA62"/>
    <mergeCell ref="P61:P62"/>
    <mergeCell ref="Q61:Q62"/>
    <mergeCell ref="R61:R62"/>
    <mergeCell ref="S61:S62"/>
    <mergeCell ref="T61:T62"/>
    <mergeCell ref="U61:U62"/>
    <mergeCell ref="J61:J62"/>
    <mergeCell ref="K61:K62"/>
    <mergeCell ref="G73:G74"/>
    <mergeCell ref="H73:H74"/>
    <mergeCell ref="I73:I74"/>
    <mergeCell ref="J73:J74"/>
    <mergeCell ref="K73:K74"/>
    <mergeCell ref="L73:L74"/>
    <mergeCell ref="AC71:AC72"/>
    <mergeCell ref="AD71:AD72"/>
    <mergeCell ref="AE71:AE72"/>
    <mergeCell ref="AF71:AF72"/>
    <mergeCell ref="AG71:AG72"/>
    <mergeCell ref="B73:B74"/>
    <mergeCell ref="C73:C74"/>
    <mergeCell ref="D73:D74"/>
    <mergeCell ref="E73:E74"/>
    <mergeCell ref="F73:F74"/>
    <mergeCell ref="W71:W72"/>
    <mergeCell ref="X71:X72"/>
    <mergeCell ref="Y71:Y72"/>
    <mergeCell ref="Z71:Z72"/>
    <mergeCell ref="AA71:AA72"/>
    <mergeCell ref="AB71:AB72"/>
    <mergeCell ref="Q71:Q72"/>
    <mergeCell ref="R71:R72"/>
    <mergeCell ref="S71:S72"/>
    <mergeCell ref="T71:T72"/>
    <mergeCell ref="U71:U72"/>
    <mergeCell ref="V71:V72"/>
    <mergeCell ref="K71:K72"/>
    <mergeCell ref="L71:L72"/>
    <mergeCell ref="M71:M72"/>
    <mergeCell ref="N71:N72"/>
    <mergeCell ref="K75:K76"/>
    <mergeCell ref="L75:L76"/>
    <mergeCell ref="M75:M76"/>
    <mergeCell ref="N75:N76"/>
    <mergeCell ref="AE73:AE74"/>
    <mergeCell ref="AF73:AF74"/>
    <mergeCell ref="AG73:AG74"/>
    <mergeCell ref="B75:B76"/>
    <mergeCell ref="C75:C76"/>
    <mergeCell ref="D75:D76"/>
    <mergeCell ref="E75:E76"/>
    <mergeCell ref="F75:F76"/>
    <mergeCell ref="G75:G76"/>
    <mergeCell ref="H75:H76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N85:N86"/>
    <mergeCell ref="O85:O86"/>
    <mergeCell ref="AG75:AG76"/>
    <mergeCell ref="C81:AI81"/>
    <mergeCell ref="B85:B86"/>
    <mergeCell ref="C85:C86"/>
    <mergeCell ref="D85:D86"/>
    <mergeCell ref="E85:E86"/>
    <mergeCell ref="F85:F86"/>
    <mergeCell ref="G85:G86"/>
    <mergeCell ref="H85:H86"/>
    <mergeCell ref="I85:I86"/>
    <mergeCell ref="AA75:AA76"/>
    <mergeCell ref="AB75:AB76"/>
    <mergeCell ref="AC75:AC76"/>
    <mergeCell ref="AD75:AD76"/>
    <mergeCell ref="AE75:AE76"/>
    <mergeCell ref="AF75:AF76"/>
    <mergeCell ref="U75:U76"/>
    <mergeCell ref="V75:V76"/>
    <mergeCell ref="W75:W76"/>
    <mergeCell ref="X75:X76"/>
    <mergeCell ref="Y75:Y76"/>
    <mergeCell ref="Z75:Z76"/>
    <mergeCell ref="O75:O76"/>
    <mergeCell ref="P75:P76"/>
    <mergeCell ref="Q75:Q76"/>
    <mergeCell ref="R75:R76"/>
    <mergeCell ref="S75:S76"/>
    <mergeCell ref="T75:T76"/>
    <mergeCell ref="I75:I76"/>
    <mergeCell ref="J75:J76"/>
    <mergeCell ref="J87:J88"/>
    <mergeCell ref="K87:K88"/>
    <mergeCell ref="L87:L88"/>
    <mergeCell ref="M87:M88"/>
    <mergeCell ref="B87:B88"/>
    <mergeCell ref="C87:C88"/>
    <mergeCell ref="D87:D88"/>
    <mergeCell ref="E87:E88"/>
    <mergeCell ref="F87:F88"/>
    <mergeCell ref="G87:G88"/>
    <mergeCell ref="AB85:AB86"/>
    <mergeCell ref="AC85:AC86"/>
    <mergeCell ref="AD85:AD86"/>
    <mergeCell ref="AE85:AE86"/>
    <mergeCell ref="AF85:AF86"/>
    <mergeCell ref="AG85:AG86"/>
    <mergeCell ref="V85:V86"/>
    <mergeCell ref="W85:W86"/>
    <mergeCell ref="X85:X86"/>
    <mergeCell ref="Y85:Y86"/>
    <mergeCell ref="Z85:Z86"/>
    <mergeCell ref="AA85:AA86"/>
    <mergeCell ref="P85:P86"/>
    <mergeCell ref="Q85:Q86"/>
    <mergeCell ref="R85:R86"/>
    <mergeCell ref="S85:S86"/>
    <mergeCell ref="T85:T86"/>
    <mergeCell ref="U85:U86"/>
    <mergeCell ref="J85:J86"/>
    <mergeCell ref="K85:K86"/>
    <mergeCell ref="L85:L86"/>
    <mergeCell ref="M85:M86"/>
    <mergeCell ref="N89:N90"/>
    <mergeCell ref="O89:O90"/>
    <mergeCell ref="AF87:AF88"/>
    <mergeCell ref="AG87:AG88"/>
    <mergeCell ref="B89:B90"/>
    <mergeCell ref="C89:C90"/>
    <mergeCell ref="D89:D90"/>
    <mergeCell ref="E89:E90"/>
    <mergeCell ref="F89:F90"/>
    <mergeCell ref="G89:G90"/>
    <mergeCell ref="H89:H90"/>
    <mergeCell ref="I89:I90"/>
    <mergeCell ref="Z87:Z88"/>
    <mergeCell ref="AA87:AA88"/>
    <mergeCell ref="AB87:AB88"/>
    <mergeCell ref="AC87:AC88"/>
    <mergeCell ref="AD87:AD88"/>
    <mergeCell ref="AE87:AE88"/>
    <mergeCell ref="T87:T88"/>
    <mergeCell ref="U87:U88"/>
    <mergeCell ref="V87:V88"/>
    <mergeCell ref="W87:W88"/>
    <mergeCell ref="X87:X88"/>
    <mergeCell ref="Y87:Y88"/>
    <mergeCell ref="N87:N88"/>
    <mergeCell ref="O87:O88"/>
    <mergeCell ref="P87:P88"/>
    <mergeCell ref="Q87:Q88"/>
    <mergeCell ref="R87:R88"/>
    <mergeCell ref="S87:S88"/>
    <mergeCell ref="H87:H88"/>
    <mergeCell ref="I87:I88"/>
    <mergeCell ref="C95:AI95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AB89:AB90"/>
    <mergeCell ref="AC89:AC90"/>
    <mergeCell ref="AD89:AD90"/>
    <mergeCell ref="AE89:AE90"/>
    <mergeCell ref="AF89:AF90"/>
    <mergeCell ref="AG89:AG90"/>
    <mergeCell ref="V89:V90"/>
    <mergeCell ref="W89:W90"/>
    <mergeCell ref="X89:X90"/>
    <mergeCell ref="Y89:Y90"/>
    <mergeCell ref="Z89:Z90"/>
    <mergeCell ref="AA89:AA90"/>
    <mergeCell ref="P89:P90"/>
    <mergeCell ref="Q89:Q90"/>
    <mergeCell ref="R89:R90"/>
    <mergeCell ref="S89:S90"/>
    <mergeCell ref="T89:T90"/>
    <mergeCell ref="U89:U90"/>
    <mergeCell ref="J89:J90"/>
    <mergeCell ref="K89:K90"/>
    <mergeCell ref="L89:L90"/>
    <mergeCell ref="M89:M90"/>
    <mergeCell ref="I101:I102"/>
    <mergeCell ref="J101:J102"/>
    <mergeCell ref="K101:K102"/>
    <mergeCell ref="L101:L102"/>
    <mergeCell ref="AC99:AC100"/>
    <mergeCell ref="AD99:AD100"/>
    <mergeCell ref="AE99:AE100"/>
    <mergeCell ref="AF99:AF100"/>
    <mergeCell ref="AG99:AG100"/>
    <mergeCell ref="B101:B102"/>
    <mergeCell ref="C101:C102"/>
    <mergeCell ref="D101:D102"/>
    <mergeCell ref="E101:E102"/>
    <mergeCell ref="F101:F102"/>
    <mergeCell ref="W99:W100"/>
    <mergeCell ref="X99:X100"/>
    <mergeCell ref="Y99:Y100"/>
    <mergeCell ref="Z99:Z100"/>
    <mergeCell ref="AA99:AA100"/>
    <mergeCell ref="AB99:AB100"/>
    <mergeCell ref="Q99:Q100"/>
    <mergeCell ref="R99:R100"/>
    <mergeCell ref="S99:S100"/>
    <mergeCell ref="T99:T100"/>
    <mergeCell ref="U99:U100"/>
    <mergeCell ref="V99:V100"/>
    <mergeCell ref="K99:K100"/>
    <mergeCell ref="L99:L100"/>
    <mergeCell ref="M99:M100"/>
    <mergeCell ref="N99:N100"/>
    <mergeCell ref="O99:O100"/>
    <mergeCell ref="P99:P100"/>
    <mergeCell ref="M103:M104"/>
    <mergeCell ref="N103:N104"/>
    <mergeCell ref="AE101:AE102"/>
    <mergeCell ref="AF101:AF102"/>
    <mergeCell ref="AG101:AG102"/>
    <mergeCell ref="B103:B104"/>
    <mergeCell ref="C103:C104"/>
    <mergeCell ref="D103:D104"/>
    <mergeCell ref="E103:E104"/>
    <mergeCell ref="F103:F104"/>
    <mergeCell ref="G103:G104"/>
    <mergeCell ref="H103:H104"/>
    <mergeCell ref="Y101:Y102"/>
    <mergeCell ref="Z101:Z102"/>
    <mergeCell ref="AA101:AA102"/>
    <mergeCell ref="AB101:AB102"/>
    <mergeCell ref="AC101:AC102"/>
    <mergeCell ref="AD101:AD102"/>
    <mergeCell ref="S101:S102"/>
    <mergeCell ref="T101:T102"/>
    <mergeCell ref="U101:U102"/>
    <mergeCell ref="V101:V102"/>
    <mergeCell ref="W101:W102"/>
    <mergeCell ref="X101:X102"/>
    <mergeCell ref="M101:M102"/>
    <mergeCell ref="N101:N102"/>
    <mergeCell ref="O101:O102"/>
    <mergeCell ref="P101:P102"/>
    <mergeCell ref="Q101:Q102"/>
    <mergeCell ref="R101:R102"/>
    <mergeCell ref="G101:G102"/>
    <mergeCell ref="H101:H102"/>
    <mergeCell ref="AG103:AG104"/>
    <mergeCell ref="C109:AI109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AA103:AA104"/>
    <mergeCell ref="AB103:AB104"/>
    <mergeCell ref="AC103:AC104"/>
    <mergeCell ref="AD103:AD104"/>
    <mergeCell ref="AE103:AE104"/>
    <mergeCell ref="AF103:AF104"/>
    <mergeCell ref="U103:U104"/>
    <mergeCell ref="V103:V104"/>
    <mergeCell ref="W103:W104"/>
    <mergeCell ref="X103:X104"/>
    <mergeCell ref="Y103:Y104"/>
    <mergeCell ref="Z103:Z104"/>
    <mergeCell ref="O103:O104"/>
    <mergeCell ref="P103:P104"/>
    <mergeCell ref="Q103:Q104"/>
    <mergeCell ref="R103:R104"/>
    <mergeCell ref="S103:S104"/>
    <mergeCell ref="T103:T104"/>
    <mergeCell ref="I103:I104"/>
    <mergeCell ref="J103:J104"/>
    <mergeCell ref="K103:K104"/>
    <mergeCell ref="L103:L104"/>
    <mergeCell ref="AG113:AG114"/>
    <mergeCell ref="V113:V114"/>
    <mergeCell ref="W113:W114"/>
    <mergeCell ref="X113:X114"/>
    <mergeCell ref="Y113:Y114"/>
    <mergeCell ref="Z113:Z114"/>
    <mergeCell ref="AA113:AA114"/>
    <mergeCell ref="P113:P114"/>
    <mergeCell ref="Q113:Q114"/>
    <mergeCell ref="R113:R114"/>
    <mergeCell ref="S113:S114"/>
    <mergeCell ref="T113:T114"/>
    <mergeCell ref="U113:U114"/>
    <mergeCell ref="J113:J114"/>
    <mergeCell ref="K113:K114"/>
    <mergeCell ref="L113:L114"/>
    <mergeCell ref="M113:M114"/>
    <mergeCell ref="N113:N114"/>
    <mergeCell ref="O113:O114"/>
    <mergeCell ref="H115:H116"/>
    <mergeCell ref="I115:I116"/>
    <mergeCell ref="J115:J116"/>
    <mergeCell ref="K115:K116"/>
    <mergeCell ref="L115:L116"/>
    <mergeCell ref="M115:M116"/>
    <mergeCell ref="B115:B116"/>
    <mergeCell ref="C115:C116"/>
    <mergeCell ref="D115:D116"/>
    <mergeCell ref="E115:E116"/>
    <mergeCell ref="F115:F116"/>
    <mergeCell ref="G115:G116"/>
    <mergeCell ref="AB113:AB114"/>
    <mergeCell ref="AC113:AC114"/>
    <mergeCell ref="AD113:AD114"/>
    <mergeCell ref="AE113:AE114"/>
    <mergeCell ref="AF113:AF114"/>
    <mergeCell ref="L117:L118"/>
    <mergeCell ref="M117:M118"/>
    <mergeCell ref="N117:N118"/>
    <mergeCell ref="O117:O118"/>
    <mergeCell ref="AF115:AF116"/>
    <mergeCell ref="AG115:AG116"/>
    <mergeCell ref="B117:B118"/>
    <mergeCell ref="C117:C118"/>
    <mergeCell ref="D117:D118"/>
    <mergeCell ref="E117:E118"/>
    <mergeCell ref="F117:F118"/>
    <mergeCell ref="G117:G118"/>
    <mergeCell ref="H117:H118"/>
    <mergeCell ref="I117:I118"/>
    <mergeCell ref="Z115:Z116"/>
    <mergeCell ref="AA115:AA116"/>
    <mergeCell ref="AB115:AB116"/>
    <mergeCell ref="AC115:AC116"/>
    <mergeCell ref="AD115:AD116"/>
    <mergeCell ref="AE115:AE116"/>
    <mergeCell ref="T115:T116"/>
    <mergeCell ref="U115:U116"/>
    <mergeCell ref="V115:V116"/>
    <mergeCell ref="W115:W116"/>
    <mergeCell ref="X115:X116"/>
    <mergeCell ref="Y115:Y116"/>
    <mergeCell ref="N115:N116"/>
    <mergeCell ref="O115:O116"/>
    <mergeCell ref="P115:P116"/>
    <mergeCell ref="Q115:Q116"/>
    <mergeCell ref="R115:R116"/>
    <mergeCell ref="S115:S116"/>
    <mergeCell ref="O127:O128"/>
    <mergeCell ref="P127:P128"/>
    <mergeCell ref="C123:AI123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AB117:AB118"/>
    <mergeCell ref="AC117:AC118"/>
    <mergeCell ref="AD117:AD118"/>
    <mergeCell ref="AE117:AE118"/>
    <mergeCell ref="AF117:AF118"/>
    <mergeCell ref="AG117:AG118"/>
    <mergeCell ref="V117:V118"/>
    <mergeCell ref="W117:W118"/>
    <mergeCell ref="X117:X118"/>
    <mergeCell ref="Y117:Y118"/>
    <mergeCell ref="Z117:Z118"/>
    <mergeCell ref="AA117:AA118"/>
    <mergeCell ref="P117:P118"/>
    <mergeCell ref="Q117:Q118"/>
    <mergeCell ref="R117:R118"/>
    <mergeCell ref="S117:S118"/>
    <mergeCell ref="T117:T118"/>
    <mergeCell ref="U117:U118"/>
    <mergeCell ref="J117:J118"/>
    <mergeCell ref="K117:K118"/>
    <mergeCell ref="G129:G130"/>
    <mergeCell ref="H129:H130"/>
    <mergeCell ref="I129:I130"/>
    <mergeCell ref="J129:J130"/>
    <mergeCell ref="K129:K130"/>
    <mergeCell ref="L129:L130"/>
    <mergeCell ref="AC127:AC128"/>
    <mergeCell ref="AD127:AD128"/>
    <mergeCell ref="AE127:AE128"/>
    <mergeCell ref="AF127:AF128"/>
    <mergeCell ref="AG127:AG128"/>
    <mergeCell ref="B129:B130"/>
    <mergeCell ref="C129:C130"/>
    <mergeCell ref="D129:D130"/>
    <mergeCell ref="E129:E130"/>
    <mergeCell ref="F129:F130"/>
    <mergeCell ref="W127:W128"/>
    <mergeCell ref="X127:X128"/>
    <mergeCell ref="Y127:Y128"/>
    <mergeCell ref="Z127:Z128"/>
    <mergeCell ref="AA127:AA128"/>
    <mergeCell ref="AB127:AB128"/>
    <mergeCell ref="Q127:Q128"/>
    <mergeCell ref="R127:R128"/>
    <mergeCell ref="S127:S128"/>
    <mergeCell ref="T127:T128"/>
    <mergeCell ref="U127:U128"/>
    <mergeCell ref="V127:V128"/>
    <mergeCell ref="K127:K128"/>
    <mergeCell ref="L127:L128"/>
    <mergeCell ref="M127:M128"/>
    <mergeCell ref="N127:N128"/>
    <mergeCell ref="K131:K132"/>
    <mergeCell ref="L131:L132"/>
    <mergeCell ref="M131:M132"/>
    <mergeCell ref="N131:N132"/>
    <mergeCell ref="AE129:AE130"/>
    <mergeCell ref="AF129:AF130"/>
    <mergeCell ref="AG129:AG130"/>
    <mergeCell ref="B131:B132"/>
    <mergeCell ref="C131:C132"/>
    <mergeCell ref="D131:D132"/>
    <mergeCell ref="E131:E132"/>
    <mergeCell ref="F131:F132"/>
    <mergeCell ref="G131:G132"/>
    <mergeCell ref="H131:H132"/>
    <mergeCell ref="Y129:Y130"/>
    <mergeCell ref="Z129:Z130"/>
    <mergeCell ref="AA129:AA130"/>
    <mergeCell ref="AB129:AB130"/>
    <mergeCell ref="AC129:AC130"/>
    <mergeCell ref="AD129:AD130"/>
    <mergeCell ref="S129:S130"/>
    <mergeCell ref="T129:T130"/>
    <mergeCell ref="U129:U130"/>
    <mergeCell ref="V129:V130"/>
    <mergeCell ref="W129:W130"/>
    <mergeCell ref="X129:X130"/>
    <mergeCell ref="M129:M130"/>
    <mergeCell ref="N129:N130"/>
    <mergeCell ref="O129:O130"/>
    <mergeCell ref="P129:P130"/>
    <mergeCell ref="Q129:Q130"/>
    <mergeCell ref="R129:R130"/>
    <mergeCell ref="N141:N142"/>
    <mergeCell ref="O141:O142"/>
    <mergeCell ref="AG131:AG132"/>
    <mergeCell ref="C137:AI137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AA131:AA132"/>
    <mergeCell ref="AB131:AB132"/>
    <mergeCell ref="AC131:AC132"/>
    <mergeCell ref="AD131:AD132"/>
    <mergeCell ref="AE131:AE132"/>
    <mergeCell ref="AF131:AF132"/>
    <mergeCell ref="U131:U132"/>
    <mergeCell ref="V131:V132"/>
    <mergeCell ref="W131:W132"/>
    <mergeCell ref="X131:X132"/>
    <mergeCell ref="Y131:Y132"/>
    <mergeCell ref="Z131:Z132"/>
    <mergeCell ref="O131:O132"/>
    <mergeCell ref="P131:P132"/>
    <mergeCell ref="Q131:Q132"/>
    <mergeCell ref="R131:R132"/>
    <mergeCell ref="S131:S132"/>
    <mergeCell ref="T131:T132"/>
    <mergeCell ref="I131:I132"/>
    <mergeCell ref="J131:J132"/>
    <mergeCell ref="J143:J144"/>
    <mergeCell ref="K143:K144"/>
    <mergeCell ref="L143:L144"/>
    <mergeCell ref="M143:M144"/>
    <mergeCell ref="B143:B144"/>
    <mergeCell ref="C143:C144"/>
    <mergeCell ref="D143:D144"/>
    <mergeCell ref="E143:E144"/>
    <mergeCell ref="F143:F144"/>
    <mergeCell ref="G143:G144"/>
    <mergeCell ref="AB141:AB142"/>
    <mergeCell ref="AC141:AC142"/>
    <mergeCell ref="AD141:AD142"/>
    <mergeCell ref="AE141:AE142"/>
    <mergeCell ref="AF141:AF142"/>
    <mergeCell ref="AG141:AG142"/>
    <mergeCell ref="V141:V142"/>
    <mergeCell ref="W141:W142"/>
    <mergeCell ref="X141:X142"/>
    <mergeCell ref="Y141:Y142"/>
    <mergeCell ref="Z141:Z142"/>
    <mergeCell ref="AA141:AA142"/>
    <mergeCell ref="P141:P142"/>
    <mergeCell ref="Q141:Q142"/>
    <mergeCell ref="R141:R142"/>
    <mergeCell ref="S141:S142"/>
    <mergeCell ref="T141:T142"/>
    <mergeCell ref="U141:U142"/>
    <mergeCell ref="J141:J142"/>
    <mergeCell ref="K141:K142"/>
    <mergeCell ref="L141:L142"/>
    <mergeCell ref="M141:M142"/>
    <mergeCell ref="N145:N146"/>
    <mergeCell ref="O145:O146"/>
    <mergeCell ref="AF143:AF144"/>
    <mergeCell ref="AG143:AG144"/>
    <mergeCell ref="B145:B146"/>
    <mergeCell ref="C145:C146"/>
    <mergeCell ref="D145:D146"/>
    <mergeCell ref="E145:E146"/>
    <mergeCell ref="F145:F146"/>
    <mergeCell ref="G145:G146"/>
    <mergeCell ref="H145:H146"/>
    <mergeCell ref="I145:I146"/>
    <mergeCell ref="Z143:Z144"/>
    <mergeCell ref="AA143:AA144"/>
    <mergeCell ref="AB143:AB144"/>
    <mergeCell ref="AC143:AC144"/>
    <mergeCell ref="AD143:AD144"/>
    <mergeCell ref="AE143:AE144"/>
    <mergeCell ref="T143:T144"/>
    <mergeCell ref="U143:U144"/>
    <mergeCell ref="V143:V144"/>
    <mergeCell ref="W143:W144"/>
    <mergeCell ref="X143:X144"/>
    <mergeCell ref="Y143:Y144"/>
    <mergeCell ref="N143:N144"/>
    <mergeCell ref="O143:O144"/>
    <mergeCell ref="P143:P144"/>
    <mergeCell ref="Q143:Q144"/>
    <mergeCell ref="R143:R144"/>
    <mergeCell ref="S143:S144"/>
    <mergeCell ref="H143:H144"/>
    <mergeCell ref="I143:I144"/>
    <mergeCell ref="C151:AI151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J155:J156"/>
    <mergeCell ref="AB145:AB146"/>
    <mergeCell ref="AC145:AC146"/>
    <mergeCell ref="AD145:AD146"/>
    <mergeCell ref="AE145:AE146"/>
    <mergeCell ref="AF145:AF146"/>
    <mergeCell ref="AG145:AG146"/>
    <mergeCell ref="V145:V146"/>
    <mergeCell ref="W145:W146"/>
    <mergeCell ref="X145:X146"/>
    <mergeCell ref="Y145:Y146"/>
    <mergeCell ref="Z145:Z146"/>
    <mergeCell ref="AA145:AA146"/>
    <mergeCell ref="P145:P146"/>
    <mergeCell ref="Q145:Q146"/>
    <mergeCell ref="R145:R146"/>
    <mergeCell ref="S145:S146"/>
    <mergeCell ref="T145:T146"/>
    <mergeCell ref="U145:U146"/>
    <mergeCell ref="J145:J146"/>
    <mergeCell ref="K145:K146"/>
    <mergeCell ref="L145:L146"/>
    <mergeCell ref="M145:M146"/>
    <mergeCell ref="I157:I158"/>
    <mergeCell ref="J157:J158"/>
    <mergeCell ref="K157:K158"/>
    <mergeCell ref="L157:L158"/>
    <mergeCell ref="AC155:AC156"/>
    <mergeCell ref="AD155:AD156"/>
    <mergeCell ref="AE155:AE156"/>
    <mergeCell ref="AF155:AF156"/>
    <mergeCell ref="AG155:AG156"/>
    <mergeCell ref="B157:B158"/>
    <mergeCell ref="C157:C158"/>
    <mergeCell ref="D157:D158"/>
    <mergeCell ref="E157:E158"/>
    <mergeCell ref="F157:F158"/>
    <mergeCell ref="W155:W156"/>
    <mergeCell ref="X155:X156"/>
    <mergeCell ref="Y155:Y156"/>
    <mergeCell ref="Z155:Z156"/>
    <mergeCell ref="AA155:AA156"/>
    <mergeCell ref="AB155:AB156"/>
    <mergeCell ref="Q155:Q156"/>
    <mergeCell ref="R155:R156"/>
    <mergeCell ref="S155:S156"/>
    <mergeCell ref="T155:T156"/>
    <mergeCell ref="U155:U156"/>
    <mergeCell ref="V155:V156"/>
    <mergeCell ref="K155:K156"/>
    <mergeCell ref="L155:L156"/>
    <mergeCell ref="M155:M156"/>
    <mergeCell ref="N155:N156"/>
    <mergeCell ref="O155:O156"/>
    <mergeCell ref="P155:P156"/>
    <mergeCell ref="M159:M160"/>
    <mergeCell ref="N159:N160"/>
    <mergeCell ref="AE157:AE158"/>
    <mergeCell ref="AF157:AF158"/>
    <mergeCell ref="AG157:AG158"/>
    <mergeCell ref="B159:B160"/>
    <mergeCell ref="C159:C160"/>
    <mergeCell ref="D159:D160"/>
    <mergeCell ref="E159:E160"/>
    <mergeCell ref="F159:F160"/>
    <mergeCell ref="G159:G160"/>
    <mergeCell ref="H159:H160"/>
    <mergeCell ref="Y157:Y158"/>
    <mergeCell ref="Z157:Z158"/>
    <mergeCell ref="AA157:AA158"/>
    <mergeCell ref="AB157:AB158"/>
    <mergeCell ref="AC157:AC158"/>
    <mergeCell ref="AD157:AD158"/>
    <mergeCell ref="S157:S158"/>
    <mergeCell ref="T157:T158"/>
    <mergeCell ref="U157:U158"/>
    <mergeCell ref="V157:V158"/>
    <mergeCell ref="W157:W158"/>
    <mergeCell ref="X157:X158"/>
    <mergeCell ref="M157:M158"/>
    <mergeCell ref="N157:N158"/>
    <mergeCell ref="O157:O158"/>
    <mergeCell ref="P157:P158"/>
    <mergeCell ref="Q157:Q158"/>
    <mergeCell ref="R157:R158"/>
    <mergeCell ref="G157:G158"/>
    <mergeCell ref="H157:H158"/>
    <mergeCell ref="AG159:AG160"/>
    <mergeCell ref="C165:AI165"/>
    <mergeCell ref="B169:B170"/>
    <mergeCell ref="C169:C170"/>
    <mergeCell ref="D169:D170"/>
    <mergeCell ref="E169:E170"/>
    <mergeCell ref="F169:F170"/>
    <mergeCell ref="G169:G170"/>
    <mergeCell ref="H169:H170"/>
    <mergeCell ref="I169:I170"/>
    <mergeCell ref="AA159:AA160"/>
    <mergeCell ref="AB159:AB160"/>
    <mergeCell ref="AC159:AC160"/>
    <mergeCell ref="AD159:AD160"/>
    <mergeCell ref="AE159:AE160"/>
    <mergeCell ref="AF159:AF160"/>
    <mergeCell ref="U159:U160"/>
    <mergeCell ref="V159:V160"/>
    <mergeCell ref="W159:W160"/>
    <mergeCell ref="X159:X160"/>
    <mergeCell ref="Y159:Y160"/>
    <mergeCell ref="Z159:Z160"/>
    <mergeCell ref="O159:O160"/>
    <mergeCell ref="P159:P160"/>
    <mergeCell ref="Q159:Q160"/>
    <mergeCell ref="R159:R160"/>
    <mergeCell ref="S159:S160"/>
    <mergeCell ref="T159:T160"/>
    <mergeCell ref="I159:I160"/>
    <mergeCell ref="J159:J160"/>
    <mergeCell ref="K159:K160"/>
    <mergeCell ref="L159:L160"/>
    <mergeCell ref="AG169:AG170"/>
    <mergeCell ref="V169:V170"/>
    <mergeCell ref="W169:W170"/>
    <mergeCell ref="X169:X170"/>
    <mergeCell ref="Y169:Y170"/>
    <mergeCell ref="Z169:Z170"/>
    <mergeCell ref="AA169:AA170"/>
    <mergeCell ref="P169:P170"/>
    <mergeCell ref="Q169:Q170"/>
    <mergeCell ref="R169:R170"/>
    <mergeCell ref="S169:S170"/>
    <mergeCell ref="T169:T170"/>
    <mergeCell ref="U169:U170"/>
    <mergeCell ref="J169:J170"/>
    <mergeCell ref="K169:K170"/>
    <mergeCell ref="L169:L170"/>
    <mergeCell ref="M169:M170"/>
    <mergeCell ref="N169:N170"/>
    <mergeCell ref="O169:O170"/>
    <mergeCell ref="H171:H172"/>
    <mergeCell ref="I171:I172"/>
    <mergeCell ref="J171:J172"/>
    <mergeCell ref="K171:K172"/>
    <mergeCell ref="L171:L172"/>
    <mergeCell ref="M171:M172"/>
    <mergeCell ref="B171:B172"/>
    <mergeCell ref="C171:C172"/>
    <mergeCell ref="D171:D172"/>
    <mergeCell ref="E171:E172"/>
    <mergeCell ref="F171:F172"/>
    <mergeCell ref="G171:G172"/>
    <mergeCell ref="AB169:AB170"/>
    <mergeCell ref="AC169:AC170"/>
    <mergeCell ref="AD169:AD170"/>
    <mergeCell ref="AE169:AE170"/>
    <mergeCell ref="AF169:AF170"/>
    <mergeCell ref="L173:L174"/>
    <mergeCell ref="M173:M174"/>
    <mergeCell ref="N173:N174"/>
    <mergeCell ref="O173:O174"/>
    <mergeCell ref="AF171:AF172"/>
    <mergeCell ref="AG171:AG172"/>
    <mergeCell ref="B173:B174"/>
    <mergeCell ref="C173:C174"/>
    <mergeCell ref="D173:D174"/>
    <mergeCell ref="E173:E174"/>
    <mergeCell ref="F173:F174"/>
    <mergeCell ref="G173:G174"/>
    <mergeCell ref="H173:H174"/>
    <mergeCell ref="I173:I174"/>
    <mergeCell ref="Z171:Z172"/>
    <mergeCell ref="AA171:AA172"/>
    <mergeCell ref="AB171:AB172"/>
    <mergeCell ref="AC171:AC172"/>
    <mergeCell ref="AD171:AD172"/>
    <mergeCell ref="AE171:AE172"/>
    <mergeCell ref="T171:T172"/>
    <mergeCell ref="U171:U172"/>
    <mergeCell ref="V171:V172"/>
    <mergeCell ref="W171:W172"/>
    <mergeCell ref="X171:X172"/>
    <mergeCell ref="Y171:Y172"/>
    <mergeCell ref="N171:N172"/>
    <mergeCell ref="O171:O172"/>
    <mergeCell ref="P171:P172"/>
    <mergeCell ref="Q171:Q172"/>
    <mergeCell ref="R171:R172"/>
    <mergeCell ref="S171:S172"/>
    <mergeCell ref="O183:O184"/>
    <mergeCell ref="P183:P184"/>
    <mergeCell ref="C179:AI179"/>
    <mergeCell ref="B183:B184"/>
    <mergeCell ref="C183:C184"/>
    <mergeCell ref="D183:D184"/>
    <mergeCell ref="E183:E184"/>
    <mergeCell ref="F183:F184"/>
    <mergeCell ref="G183:G184"/>
    <mergeCell ref="H183:H184"/>
    <mergeCell ref="I183:I184"/>
    <mergeCell ref="J183:J184"/>
    <mergeCell ref="AB173:AB174"/>
    <mergeCell ref="AC173:AC174"/>
    <mergeCell ref="AD173:AD174"/>
    <mergeCell ref="AE173:AE174"/>
    <mergeCell ref="AF173:AF174"/>
    <mergeCell ref="AG173:AG174"/>
    <mergeCell ref="V173:V174"/>
    <mergeCell ref="W173:W174"/>
    <mergeCell ref="X173:X174"/>
    <mergeCell ref="Y173:Y174"/>
    <mergeCell ref="Z173:Z174"/>
    <mergeCell ref="AA173:AA174"/>
    <mergeCell ref="P173:P174"/>
    <mergeCell ref="Q173:Q174"/>
    <mergeCell ref="R173:R174"/>
    <mergeCell ref="S173:S174"/>
    <mergeCell ref="T173:T174"/>
    <mergeCell ref="U173:U174"/>
    <mergeCell ref="J173:J174"/>
    <mergeCell ref="K173:K174"/>
    <mergeCell ref="G185:G186"/>
    <mergeCell ref="H185:H186"/>
    <mergeCell ref="I185:I186"/>
    <mergeCell ref="J185:J186"/>
    <mergeCell ref="K185:K186"/>
    <mergeCell ref="L185:L186"/>
    <mergeCell ref="AC183:AC184"/>
    <mergeCell ref="AD183:AD184"/>
    <mergeCell ref="AE183:AE184"/>
    <mergeCell ref="AF183:AF184"/>
    <mergeCell ref="AG183:AG184"/>
    <mergeCell ref="B185:B186"/>
    <mergeCell ref="C185:C186"/>
    <mergeCell ref="D185:D186"/>
    <mergeCell ref="E185:E186"/>
    <mergeCell ref="F185:F186"/>
    <mergeCell ref="W183:W184"/>
    <mergeCell ref="X183:X184"/>
    <mergeCell ref="Y183:Y184"/>
    <mergeCell ref="Z183:Z184"/>
    <mergeCell ref="AA183:AA184"/>
    <mergeCell ref="AB183:AB184"/>
    <mergeCell ref="Q183:Q184"/>
    <mergeCell ref="R183:R184"/>
    <mergeCell ref="S183:S184"/>
    <mergeCell ref="T183:T184"/>
    <mergeCell ref="U183:U184"/>
    <mergeCell ref="V183:V184"/>
    <mergeCell ref="K183:K184"/>
    <mergeCell ref="L183:L184"/>
    <mergeCell ref="M183:M184"/>
    <mergeCell ref="N183:N184"/>
    <mergeCell ref="K187:K188"/>
    <mergeCell ref="L187:L188"/>
    <mergeCell ref="M187:M188"/>
    <mergeCell ref="N187:N188"/>
    <mergeCell ref="AE185:AE186"/>
    <mergeCell ref="AF185:AF186"/>
    <mergeCell ref="AG185:AG186"/>
    <mergeCell ref="B187:B188"/>
    <mergeCell ref="C187:C188"/>
    <mergeCell ref="D187:D188"/>
    <mergeCell ref="E187:E188"/>
    <mergeCell ref="F187:F188"/>
    <mergeCell ref="G187:G188"/>
    <mergeCell ref="H187:H188"/>
    <mergeCell ref="Y185:Y186"/>
    <mergeCell ref="Z185:Z186"/>
    <mergeCell ref="AA185:AA186"/>
    <mergeCell ref="AB185:AB186"/>
    <mergeCell ref="AC185:AC186"/>
    <mergeCell ref="AD185:AD186"/>
    <mergeCell ref="S185:S186"/>
    <mergeCell ref="T185:T186"/>
    <mergeCell ref="U185:U186"/>
    <mergeCell ref="V185:V186"/>
    <mergeCell ref="W185:W186"/>
    <mergeCell ref="X185:X186"/>
    <mergeCell ref="M185:M186"/>
    <mergeCell ref="N185:N186"/>
    <mergeCell ref="O185:O186"/>
    <mergeCell ref="P185:P186"/>
    <mergeCell ref="Q185:Q186"/>
    <mergeCell ref="R185:R186"/>
    <mergeCell ref="N197:N198"/>
    <mergeCell ref="O197:O198"/>
    <mergeCell ref="AG187:AG188"/>
    <mergeCell ref="C193:AI193"/>
    <mergeCell ref="B197:B198"/>
    <mergeCell ref="C197:C198"/>
    <mergeCell ref="D197:D198"/>
    <mergeCell ref="E197:E198"/>
    <mergeCell ref="F197:F198"/>
    <mergeCell ref="G197:G198"/>
    <mergeCell ref="H197:H198"/>
    <mergeCell ref="I197:I198"/>
    <mergeCell ref="AA187:AA188"/>
    <mergeCell ref="AB187:AB188"/>
    <mergeCell ref="AC187:AC188"/>
    <mergeCell ref="AD187:AD188"/>
    <mergeCell ref="AE187:AE188"/>
    <mergeCell ref="AF187:AF188"/>
    <mergeCell ref="U187:U188"/>
    <mergeCell ref="V187:V188"/>
    <mergeCell ref="W187:W188"/>
    <mergeCell ref="X187:X188"/>
    <mergeCell ref="Y187:Y188"/>
    <mergeCell ref="Z187:Z188"/>
    <mergeCell ref="O187:O188"/>
    <mergeCell ref="P187:P188"/>
    <mergeCell ref="Q187:Q188"/>
    <mergeCell ref="R187:R188"/>
    <mergeCell ref="S187:S188"/>
    <mergeCell ref="T187:T188"/>
    <mergeCell ref="I187:I188"/>
    <mergeCell ref="J187:J188"/>
    <mergeCell ref="J199:J200"/>
    <mergeCell ref="K199:K200"/>
    <mergeCell ref="L199:L200"/>
    <mergeCell ref="M199:M200"/>
    <mergeCell ref="B199:B200"/>
    <mergeCell ref="C199:C200"/>
    <mergeCell ref="D199:D200"/>
    <mergeCell ref="E199:E200"/>
    <mergeCell ref="F199:F200"/>
    <mergeCell ref="G199:G200"/>
    <mergeCell ref="AB197:AB198"/>
    <mergeCell ref="AC197:AC198"/>
    <mergeCell ref="AD197:AD198"/>
    <mergeCell ref="AE197:AE198"/>
    <mergeCell ref="AF197:AF198"/>
    <mergeCell ref="AG197:AG198"/>
    <mergeCell ref="V197:V198"/>
    <mergeCell ref="W197:W198"/>
    <mergeCell ref="X197:X198"/>
    <mergeCell ref="Y197:Y198"/>
    <mergeCell ref="Z197:Z198"/>
    <mergeCell ref="AA197:AA198"/>
    <mergeCell ref="P197:P198"/>
    <mergeCell ref="Q197:Q198"/>
    <mergeCell ref="R197:R198"/>
    <mergeCell ref="S197:S198"/>
    <mergeCell ref="T197:T198"/>
    <mergeCell ref="U197:U198"/>
    <mergeCell ref="J197:J198"/>
    <mergeCell ref="K197:K198"/>
    <mergeCell ref="L197:L198"/>
    <mergeCell ref="M197:M198"/>
    <mergeCell ref="N201:N202"/>
    <mergeCell ref="O201:O202"/>
    <mergeCell ref="AF199:AF200"/>
    <mergeCell ref="AG199:AG200"/>
    <mergeCell ref="B201:B202"/>
    <mergeCell ref="C201:C202"/>
    <mergeCell ref="D201:D202"/>
    <mergeCell ref="E201:E202"/>
    <mergeCell ref="F201:F202"/>
    <mergeCell ref="G201:G202"/>
    <mergeCell ref="H201:H202"/>
    <mergeCell ref="I201:I202"/>
    <mergeCell ref="Z199:Z200"/>
    <mergeCell ref="AA199:AA200"/>
    <mergeCell ref="AB199:AB200"/>
    <mergeCell ref="AC199:AC200"/>
    <mergeCell ref="AD199:AD200"/>
    <mergeCell ref="AE199:AE200"/>
    <mergeCell ref="T199:T200"/>
    <mergeCell ref="U199:U200"/>
    <mergeCell ref="V199:V200"/>
    <mergeCell ref="W199:W200"/>
    <mergeCell ref="X199:X200"/>
    <mergeCell ref="Y199:Y200"/>
    <mergeCell ref="N199:N200"/>
    <mergeCell ref="O199:O200"/>
    <mergeCell ref="P199:P200"/>
    <mergeCell ref="Q199:Q200"/>
    <mergeCell ref="R199:R200"/>
    <mergeCell ref="S199:S200"/>
    <mergeCell ref="H199:H200"/>
    <mergeCell ref="I199:I200"/>
    <mergeCell ref="C207:AI207"/>
    <mergeCell ref="B211:B212"/>
    <mergeCell ref="C211:C212"/>
    <mergeCell ref="D211:D212"/>
    <mergeCell ref="E211:E212"/>
    <mergeCell ref="F211:F212"/>
    <mergeCell ref="G211:G212"/>
    <mergeCell ref="H211:H212"/>
    <mergeCell ref="I211:I212"/>
    <mergeCell ref="J211:J212"/>
    <mergeCell ref="AB201:AB202"/>
    <mergeCell ref="AC201:AC202"/>
    <mergeCell ref="AD201:AD202"/>
    <mergeCell ref="AE201:AE202"/>
    <mergeCell ref="AF201:AF202"/>
    <mergeCell ref="AG201:AG202"/>
    <mergeCell ref="V201:V202"/>
    <mergeCell ref="W201:W202"/>
    <mergeCell ref="X201:X202"/>
    <mergeCell ref="Y201:Y202"/>
    <mergeCell ref="Z201:Z202"/>
    <mergeCell ref="AA201:AA202"/>
    <mergeCell ref="P201:P202"/>
    <mergeCell ref="Q201:Q202"/>
    <mergeCell ref="R201:R202"/>
    <mergeCell ref="S201:S202"/>
    <mergeCell ref="T201:T202"/>
    <mergeCell ref="U201:U202"/>
    <mergeCell ref="J201:J202"/>
    <mergeCell ref="K201:K202"/>
    <mergeCell ref="L201:L202"/>
    <mergeCell ref="M201:M202"/>
    <mergeCell ref="I213:I214"/>
    <mergeCell ref="J213:J214"/>
    <mergeCell ref="K213:K214"/>
    <mergeCell ref="L213:L214"/>
    <mergeCell ref="AC211:AC212"/>
    <mergeCell ref="AD211:AD212"/>
    <mergeCell ref="AE211:AE212"/>
    <mergeCell ref="AF211:AF212"/>
    <mergeCell ref="AG211:AG212"/>
    <mergeCell ref="B213:B214"/>
    <mergeCell ref="C213:C214"/>
    <mergeCell ref="D213:D214"/>
    <mergeCell ref="E213:E214"/>
    <mergeCell ref="F213:F214"/>
    <mergeCell ref="W211:W212"/>
    <mergeCell ref="X211:X212"/>
    <mergeCell ref="Y211:Y212"/>
    <mergeCell ref="Z211:Z212"/>
    <mergeCell ref="AA211:AA212"/>
    <mergeCell ref="AB211:AB212"/>
    <mergeCell ref="Q211:Q212"/>
    <mergeCell ref="R211:R212"/>
    <mergeCell ref="S211:S212"/>
    <mergeCell ref="T211:T212"/>
    <mergeCell ref="U211:U212"/>
    <mergeCell ref="V211:V212"/>
    <mergeCell ref="K211:K212"/>
    <mergeCell ref="L211:L212"/>
    <mergeCell ref="M211:M212"/>
    <mergeCell ref="N211:N212"/>
    <mergeCell ref="O211:O212"/>
    <mergeCell ref="P211:P212"/>
    <mergeCell ref="M215:M216"/>
    <mergeCell ref="N215:N216"/>
    <mergeCell ref="AE213:AE214"/>
    <mergeCell ref="AF213:AF214"/>
    <mergeCell ref="AG213:AG214"/>
    <mergeCell ref="B215:B216"/>
    <mergeCell ref="C215:C216"/>
    <mergeCell ref="D215:D216"/>
    <mergeCell ref="E215:E216"/>
    <mergeCell ref="F215:F216"/>
    <mergeCell ref="G215:G216"/>
    <mergeCell ref="H215:H216"/>
    <mergeCell ref="Y213:Y214"/>
    <mergeCell ref="Z213:Z214"/>
    <mergeCell ref="AA213:AA214"/>
    <mergeCell ref="AB213:AB214"/>
    <mergeCell ref="AC213:AC214"/>
    <mergeCell ref="AD213:AD214"/>
    <mergeCell ref="S213:S214"/>
    <mergeCell ref="T213:T214"/>
    <mergeCell ref="U213:U214"/>
    <mergeCell ref="V213:V214"/>
    <mergeCell ref="W213:W214"/>
    <mergeCell ref="X213:X214"/>
    <mergeCell ref="M213:M214"/>
    <mergeCell ref="N213:N214"/>
    <mergeCell ref="O213:O214"/>
    <mergeCell ref="P213:P214"/>
    <mergeCell ref="Q213:Q214"/>
    <mergeCell ref="R213:R214"/>
    <mergeCell ref="G213:G214"/>
    <mergeCell ref="H213:H214"/>
    <mergeCell ref="AG215:AG216"/>
    <mergeCell ref="C221:AI221"/>
    <mergeCell ref="B225:B226"/>
    <mergeCell ref="C225:C226"/>
    <mergeCell ref="D225:D226"/>
    <mergeCell ref="E225:E226"/>
    <mergeCell ref="F225:F226"/>
    <mergeCell ref="G225:G226"/>
    <mergeCell ref="H225:H226"/>
    <mergeCell ref="I225:I226"/>
    <mergeCell ref="AA215:AA216"/>
    <mergeCell ref="AB215:AB216"/>
    <mergeCell ref="AC215:AC216"/>
    <mergeCell ref="AD215:AD216"/>
    <mergeCell ref="AE215:AE216"/>
    <mergeCell ref="AF215:AF216"/>
    <mergeCell ref="U215:U216"/>
    <mergeCell ref="V215:V216"/>
    <mergeCell ref="W215:W216"/>
    <mergeCell ref="X215:X216"/>
    <mergeCell ref="Y215:Y216"/>
    <mergeCell ref="Z215:Z216"/>
    <mergeCell ref="O215:O216"/>
    <mergeCell ref="P215:P216"/>
    <mergeCell ref="Q215:Q216"/>
    <mergeCell ref="R215:R216"/>
    <mergeCell ref="S215:S216"/>
    <mergeCell ref="T215:T216"/>
    <mergeCell ref="I215:I216"/>
    <mergeCell ref="J215:J216"/>
    <mergeCell ref="K215:K216"/>
    <mergeCell ref="L215:L216"/>
    <mergeCell ref="AG225:AG226"/>
    <mergeCell ref="V225:V226"/>
    <mergeCell ref="W225:W226"/>
    <mergeCell ref="X225:X226"/>
    <mergeCell ref="Y225:Y226"/>
    <mergeCell ref="Z225:Z226"/>
    <mergeCell ref="AA225:AA226"/>
    <mergeCell ref="P225:P226"/>
    <mergeCell ref="Q225:Q226"/>
    <mergeCell ref="R225:R226"/>
    <mergeCell ref="S225:S226"/>
    <mergeCell ref="T225:T226"/>
    <mergeCell ref="U225:U226"/>
    <mergeCell ref="J225:J226"/>
    <mergeCell ref="K225:K226"/>
    <mergeCell ref="L225:L226"/>
    <mergeCell ref="M225:M226"/>
    <mergeCell ref="N225:N226"/>
    <mergeCell ref="O225:O226"/>
    <mergeCell ref="H227:H228"/>
    <mergeCell ref="I227:I228"/>
    <mergeCell ref="J227:J228"/>
    <mergeCell ref="K227:K228"/>
    <mergeCell ref="L227:L228"/>
    <mergeCell ref="M227:M228"/>
    <mergeCell ref="B227:B228"/>
    <mergeCell ref="C227:C228"/>
    <mergeCell ref="D227:D228"/>
    <mergeCell ref="E227:E228"/>
    <mergeCell ref="F227:F228"/>
    <mergeCell ref="G227:G228"/>
    <mergeCell ref="AB225:AB226"/>
    <mergeCell ref="AC225:AC226"/>
    <mergeCell ref="AD225:AD226"/>
    <mergeCell ref="AE225:AE226"/>
    <mergeCell ref="AF225:AF226"/>
    <mergeCell ref="L229:L230"/>
    <mergeCell ref="M229:M230"/>
    <mergeCell ref="N229:N230"/>
    <mergeCell ref="O229:O230"/>
    <mergeCell ref="AF227:AF228"/>
    <mergeCell ref="AG227:AG228"/>
    <mergeCell ref="B229:B230"/>
    <mergeCell ref="C229:C230"/>
    <mergeCell ref="D229:D230"/>
    <mergeCell ref="E229:E230"/>
    <mergeCell ref="F229:F230"/>
    <mergeCell ref="G229:G230"/>
    <mergeCell ref="H229:H230"/>
    <mergeCell ref="I229:I230"/>
    <mergeCell ref="Z227:Z228"/>
    <mergeCell ref="AA227:AA228"/>
    <mergeCell ref="AB227:AB228"/>
    <mergeCell ref="AC227:AC228"/>
    <mergeCell ref="AD227:AD228"/>
    <mergeCell ref="AE227:AE228"/>
    <mergeCell ref="T227:T228"/>
    <mergeCell ref="U227:U228"/>
    <mergeCell ref="V227:V228"/>
    <mergeCell ref="W227:W228"/>
    <mergeCell ref="X227:X228"/>
    <mergeCell ref="Y227:Y228"/>
    <mergeCell ref="N227:N228"/>
    <mergeCell ref="O227:O228"/>
    <mergeCell ref="P227:P228"/>
    <mergeCell ref="Q227:Q228"/>
    <mergeCell ref="R227:R228"/>
    <mergeCell ref="S227:S228"/>
    <mergeCell ref="O239:O240"/>
    <mergeCell ref="P239:P240"/>
    <mergeCell ref="C235:AI235"/>
    <mergeCell ref="B239:B240"/>
    <mergeCell ref="C239:C240"/>
    <mergeCell ref="D239:D240"/>
    <mergeCell ref="E239:E240"/>
    <mergeCell ref="F239:F240"/>
    <mergeCell ref="G239:G240"/>
    <mergeCell ref="H239:H240"/>
    <mergeCell ref="I239:I240"/>
    <mergeCell ref="J239:J240"/>
    <mergeCell ref="AB229:AB230"/>
    <mergeCell ref="AC229:AC230"/>
    <mergeCell ref="AD229:AD230"/>
    <mergeCell ref="AE229:AE230"/>
    <mergeCell ref="AF229:AF230"/>
    <mergeCell ref="AG229:AG230"/>
    <mergeCell ref="V229:V230"/>
    <mergeCell ref="W229:W230"/>
    <mergeCell ref="X229:X230"/>
    <mergeCell ref="Y229:Y230"/>
    <mergeCell ref="Z229:Z230"/>
    <mergeCell ref="AA229:AA230"/>
    <mergeCell ref="P229:P230"/>
    <mergeCell ref="Q229:Q230"/>
    <mergeCell ref="R229:R230"/>
    <mergeCell ref="S229:S230"/>
    <mergeCell ref="T229:T230"/>
    <mergeCell ref="U229:U230"/>
    <mergeCell ref="J229:J230"/>
    <mergeCell ref="K229:K230"/>
    <mergeCell ref="G241:G242"/>
    <mergeCell ref="H241:H242"/>
    <mergeCell ref="I241:I242"/>
    <mergeCell ref="J241:J242"/>
    <mergeCell ref="K241:K242"/>
    <mergeCell ref="L241:L242"/>
    <mergeCell ref="AC239:AC240"/>
    <mergeCell ref="AD239:AD240"/>
    <mergeCell ref="AE239:AE240"/>
    <mergeCell ref="AF239:AF240"/>
    <mergeCell ref="AG239:AG240"/>
    <mergeCell ref="B241:B242"/>
    <mergeCell ref="C241:C242"/>
    <mergeCell ref="D241:D242"/>
    <mergeCell ref="E241:E242"/>
    <mergeCell ref="F241:F242"/>
    <mergeCell ref="W239:W240"/>
    <mergeCell ref="X239:X240"/>
    <mergeCell ref="Y239:Y240"/>
    <mergeCell ref="Z239:Z240"/>
    <mergeCell ref="AA239:AA240"/>
    <mergeCell ref="AB239:AB240"/>
    <mergeCell ref="Q239:Q240"/>
    <mergeCell ref="R239:R240"/>
    <mergeCell ref="S239:S240"/>
    <mergeCell ref="T239:T240"/>
    <mergeCell ref="U239:U240"/>
    <mergeCell ref="V239:V240"/>
    <mergeCell ref="K239:K240"/>
    <mergeCell ref="L239:L240"/>
    <mergeCell ref="M239:M240"/>
    <mergeCell ref="N239:N240"/>
    <mergeCell ref="K243:K244"/>
    <mergeCell ref="L243:L244"/>
    <mergeCell ref="M243:M244"/>
    <mergeCell ref="N243:N244"/>
    <mergeCell ref="AE241:AE242"/>
    <mergeCell ref="AF241:AF242"/>
    <mergeCell ref="AG241:AG242"/>
    <mergeCell ref="B243:B244"/>
    <mergeCell ref="C243:C244"/>
    <mergeCell ref="D243:D244"/>
    <mergeCell ref="E243:E244"/>
    <mergeCell ref="F243:F244"/>
    <mergeCell ref="G243:G244"/>
    <mergeCell ref="H243:H244"/>
    <mergeCell ref="Y241:Y242"/>
    <mergeCell ref="Z241:Z242"/>
    <mergeCell ref="AA241:AA242"/>
    <mergeCell ref="AB241:AB242"/>
    <mergeCell ref="AC241:AC242"/>
    <mergeCell ref="AD241:AD242"/>
    <mergeCell ref="S241:S242"/>
    <mergeCell ref="T241:T242"/>
    <mergeCell ref="U241:U242"/>
    <mergeCell ref="V241:V242"/>
    <mergeCell ref="W241:W242"/>
    <mergeCell ref="X241:X242"/>
    <mergeCell ref="M241:M242"/>
    <mergeCell ref="N241:N242"/>
    <mergeCell ref="O241:O242"/>
    <mergeCell ref="P241:P242"/>
    <mergeCell ref="Q241:Q242"/>
    <mergeCell ref="R241:R242"/>
    <mergeCell ref="N253:N254"/>
    <mergeCell ref="O253:O254"/>
    <mergeCell ref="AG243:AG244"/>
    <mergeCell ref="C249:AI249"/>
    <mergeCell ref="B253:B254"/>
    <mergeCell ref="C253:C254"/>
    <mergeCell ref="D253:D254"/>
    <mergeCell ref="E253:E254"/>
    <mergeCell ref="F253:F254"/>
    <mergeCell ref="G253:G254"/>
    <mergeCell ref="H253:H254"/>
    <mergeCell ref="I253:I254"/>
    <mergeCell ref="AA243:AA244"/>
    <mergeCell ref="AB243:AB244"/>
    <mergeCell ref="AC243:AC244"/>
    <mergeCell ref="AD243:AD244"/>
    <mergeCell ref="AE243:AE244"/>
    <mergeCell ref="AF243:AF244"/>
    <mergeCell ref="U243:U244"/>
    <mergeCell ref="V243:V244"/>
    <mergeCell ref="W243:W244"/>
    <mergeCell ref="X243:X244"/>
    <mergeCell ref="Y243:Y244"/>
    <mergeCell ref="Z243:Z244"/>
    <mergeCell ref="O243:O244"/>
    <mergeCell ref="P243:P244"/>
    <mergeCell ref="Q243:Q244"/>
    <mergeCell ref="R243:R244"/>
    <mergeCell ref="S243:S244"/>
    <mergeCell ref="T243:T244"/>
    <mergeCell ref="I243:I244"/>
    <mergeCell ref="J243:J244"/>
    <mergeCell ref="J255:J256"/>
    <mergeCell ref="K255:K256"/>
    <mergeCell ref="L255:L256"/>
    <mergeCell ref="M255:M256"/>
    <mergeCell ref="B255:B256"/>
    <mergeCell ref="C255:C256"/>
    <mergeCell ref="D255:D256"/>
    <mergeCell ref="E255:E256"/>
    <mergeCell ref="F255:F256"/>
    <mergeCell ref="G255:G256"/>
    <mergeCell ref="AB253:AB254"/>
    <mergeCell ref="AC253:AC254"/>
    <mergeCell ref="AD253:AD254"/>
    <mergeCell ref="AE253:AE254"/>
    <mergeCell ref="AF253:AF254"/>
    <mergeCell ref="AG253:AG254"/>
    <mergeCell ref="V253:V254"/>
    <mergeCell ref="W253:W254"/>
    <mergeCell ref="X253:X254"/>
    <mergeCell ref="Y253:Y254"/>
    <mergeCell ref="Z253:Z254"/>
    <mergeCell ref="AA253:AA254"/>
    <mergeCell ref="P253:P254"/>
    <mergeCell ref="Q253:Q254"/>
    <mergeCell ref="R253:R254"/>
    <mergeCell ref="S253:S254"/>
    <mergeCell ref="T253:T254"/>
    <mergeCell ref="U253:U254"/>
    <mergeCell ref="J253:J254"/>
    <mergeCell ref="K253:K254"/>
    <mergeCell ref="L253:L254"/>
    <mergeCell ref="M253:M254"/>
    <mergeCell ref="N257:N258"/>
    <mergeCell ref="O257:O258"/>
    <mergeCell ref="AF255:AF256"/>
    <mergeCell ref="AG255:AG256"/>
    <mergeCell ref="B257:B258"/>
    <mergeCell ref="C257:C258"/>
    <mergeCell ref="D257:D258"/>
    <mergeCell ref="E257:E258"/>
    <mergeCell ref="F257:F258"/>
    <mergeCell ref="G257:G258"/>
    <mergeCell ref="H257:H258"/>
    <mergeCell ref="I257:I258"/>
    <mergeCell ref="Z255:Z256"/>
    <mergeCell ref="AA255:AA256"/>
    <mergeCell ref="AB255:AB256"/>
    <mergeCell ref="AC255:AC256"/>
    <mergeCell ref="AD255:AD256"/>
    <mergeCell ref="AE255:AE256"/>
    <mergeCell ref="T255:T256"/>
    <mergeCell ref="U255:U256"/>
    <mergeCell ref="V255:V256"/>
    <mergeCell ref="W255:W256"/>
    <mergeCell ref="X255:X256"/>
    <mergeCell ref="Y255:Y256"/>
    <mergeCell ref="N255:N256"/>
    <mergeCell ref="O255:O256"/>
    <mergeCell ref="P255:P256"/>
    <mergeCell ref="Q255:Q256"/>
    <mergeCell ref="R255:R256"/>
    <mergeCell ref="S255:S256"/>
    <mergeCell ref="H255:H256"/>
    <mergeCell ref="I255:I256"/>
    <mergeCell ref="C263:AI263"/>
    <mergeCell ref="B267:B268"/>
    <mergeCell ref="C267:C268"/>
    <mergeCell ref="D267:D268"/>
    <mergeCell ref="E267:E268"/>
    <mergeCell ref="F267:F268"/>
    <mergeCell ref="G267:G268"/>
    <mergeCell ref="H267:H268"/>
    <mergeCell ref="I267:I268"/>
    <mergeCell ref="J267:J268"/>
    <mergeCell ref="AB257:AB258"/>
    <mergeCell ref="AC257:AC258"/>
    <mergeCell ref="AD257:AD258"/>
    <mergeCell ref="AE257:AE258"/>
    <mergeCell ref="AF257:AF258"/>
    <mergeCell ref="AG257:AG258"/>
    <mergeCell ref="V257:V258"/>
    <mergeCell ref="W257:W258"/>
    <mergeCell ref="X257:X258"/>
    <mergeCell ref="Y257:Y258"/>
    <mergeCell ref="Z257:Z258"/>
    <mergeCell ref="AA257:AA258"/>
    <mergeCell ref="P257:P258"/>
    <mergeCell ref="Q257:Q258"/>
    <mergeCell ref="R257:R258"/>
    <mergeCell ref="S257:S258"/>
    <mergeCell ref="T257:T258"/>
    <mergeCell ref="U257:U258"/>
    <mergeCell ref="J257:J258"/>
    <mergeCell ref="K257:K258"/>
    <mergeCell ref="L257:L258"/>
    <mergeCell ref="M257:M258"/>
    <mergeCell ref="I269:I270"/>
    <mergeCell ref="J269:J270"/>
    <mergeCell ref="K269:K270"/>
    <mergeCell ref="L269:L270"/>
    <mergeCell ref="AC267:AC268"/>
    <mergeCell ref="AD267:AD268"/>
    <mergeCell ref="AE267:AE268"/>
    <mergeCell ref="AF267:AF268"/>
    <mergeCell ref="AG267:AG268"/>
    <mergeCell ref="B269:B270"/>
    <mergeCell ref="C269:C270"/>
    <mergeCell ref="D269:D270"/>
    <mergeCell ref="E269:E270"/>
    <mergeCell ref="F269:F270"/>
    <mergeCell ref="W267:W268"/>
    <mergeCell ref="X267:X268"/>
    <mergeCell ref="Y267:Y268"/>
    <mergeCell ref="Z267:Z268"/>
    <mergeCell ref="AA267:AA268"/>
    <mergeCell ref="AB267:AB268"/>
    <mergeCell ref="Q267:Q268"/>
    <mergeCell ref="R267:R268"/>
    <mergeCell ref="S267:S268"/>
    <mergeCell ref="T267:T268"/>
    <mergeCell ref="U267:U268"/>
    <mergeCell ref="V267:V268"/>
    <mergeCell ref="K267:K268"/>
    <mergeCell ref="L267:L268"/>
    <mergeCell ref="M267:M268"/>
    <mergeCell ref="N267:N268"/>
    <mergeCell ref="O267:O268"/>
    <mergeCell ref="P267:P268"/>
    <mergeCell ref="M271:M272"/>
    <mergeCell ref="N271:N272"/>
    <mergeCell ref="AE269:AE270"/>
    <mergeCell ref="AF269:AF270"/>
    <mergeCell ref="AG269:AG270"/>
    <mergeCell ref="B271:B272"/>
    <mergeCell ref="C271:C272"/>
    <mergeCell ref="D271:D272"/>
    <mergeCell ref="E271:E272"/>
    <mergeCell ref="F271:F272"/>
    <mergeCell ref="G271:G272"/>
    <mergeCell ref="H271:H272"/>
    <mergeCell ref="Y269:Y270"/>
    <mergeCell ref="Z269:Z270"/>
    <mergeCell ref="AA269:AA270"/>
    <mergeCell ref="AB269:AB270"/>
    <mergeCell ref="AC269:AC270"/>
    <mergeCell ref="AD269:AD270"/>
    <mergeCell ref="S269:S270"/>
    <mergeCell ref="T269:T270"/>
    <mergeCell ref="U269:U270"/>
    <mergeCell ref="V269:V270"/>
    <mergeCell ref="W269:W270"/>
    <mergeCell ref="X269:X270"/>
    <mergeCell ref="M269:M270"/>
    <mergeCell ref="N269:N270"/>
    <mergeCell ref="O269:O270"/>
    <mergeCell ref="P269:P270"/>
    <mergeCell ref="Q269:Q270"/>
    <mergeCell ref="R269:R270"/>
    <mergeCell ref="G269:G270"/>
    <mergeCell ref="H269:H270"/>
    <mergeCell ref="AG271:AG272"/>
    <mergeCell ref="C277:AI277"/>
    <mergeCell ref="B281:B282"/>
    <mergeCell ref="C281:C282"/>
    <mergeCell ref="D281:D282"/>
    <mergeCell ref="E281:E282"/>
    <mergeCell ref="F281:F282"/>
    <mergeCell ref="G281:G282"/>
    <mergeCell ref="H281:H282"/>
    <mergeCell ref="I281:I282"/>
    <mergeCell ref="AA271:AA272"/>
    <mergeCell ref="AB271:AB272"/>
    <mergeCell ref="AC271:AC272"/>
    <mergeCell ref="AD271:AD272"/>
    <mergeCell ref="AE271:AE272"/>
    <mergeCell ref="AF271:AF272"/>
    <mergeCell ref="U271:U272"/>
    <mergeCell ref="V271:V272"/>
    <mergeCell ref="W271:W272"/>
    <mergeCell ref="X271:X272"/>
    <mergeCell ref="Y271:Y272"/>
    <mergeCell ref="Z271:Z272"/>
    <mergeCell ref="O271:O272"/>
    <mergeCell ref="P271:P272"/>
    <mergeCell ref="Q271:Q272"/>
    <mergeCell ref="R271:R272"/>
    <mergeCell ref="S271:S272"/>
    <mergeCell ref="T271:T272"/>
    <mergeCell ref="I271:I272"/>
    <mergeCell ref="J271:J272"/>
    <mergeCell ref="K271:K272"/>
    <mergeCell ref="L271:L272"/>
    <mergeCell ref="AE281:AE282"/>
    <mergeCell ref="AF281:AF282"/>
    <mergeCell ref="AG281:AG282"/>
    <mergeCell ref="V281:V282"/>
    <mergeCell ref="W281:W282"/>
    <mergeCell ref="X281:X282"/>
    <mergeCell ref="Y281:Y282"/>
    <mergeCell ref="Z281:Z282"/>
    <mergeCell ref="AA281:AA282"/>
    <mergeCell ref="P281:P282"/>
    <mergeCell ref="Q281:Q282"/>
    <mergeCell ref="R281:R282"/>
    <mergeCell ref="S281:S282"/>
    <mergeCell ref="T281:T282"/>
    <mergeCell ref="U281:U282"/>
    <mergeCell ref="J281:J282"/>
    <mergeCell ref="K281:K282"/>
    <mergeCell ref="L281:L282"/>
    <mergeCell ref="M281:M282"/>
    <mergeCell ref="N281:N282"/>
    <mergeCell ref="O281:O282"/>
    <mergeCell ref="R283:R284"/>
    <mergeCell ref="S283:S284"/>
    <mergeCell ref="H283:H284"/>
    <mergeCell ref="I283:I284"/>
    <mergeCell ref="J283:J284"/>
    <mergeCell ref="K283:K284"/>
    <mergeCell ref="L283:L284"/>
    <mergeCell ref="M283:M284"/>
    <mergeCell ref="B283:B284"/>
    <mergeCell ref="C283:C284"/>
    <mergeCell ref="D283:D284"/>
    <mergeCell ref="E283:E284"/>
    <mergeCell ref="F283:F284"/>
    <mergeCell ref="G283:G284"/>
    <mergeCell ref="AB281:AB282"/>
    <mergeCell ref="AC281:AC282"/>
    <mergeCell ref="AD281:AD282"/>
    <mergeCell ref="J285:J286"/>
    <mergeCell ref="K285:K286"/>
    <mergeCell ref="L285:L286"/>
    <mergeCell ref="M285:M286"/>
    <mergeCell ref="N285:N286"/>
    <mergeCell ref="O285:O286"/>
    <mergeCell ref="AF283:AF284"/>
    <mergeCell ref="AG283:AG284"/>
    <mergeCell ref="B285:B286"/>
    <mergeCell ref="C285:C286"/>
    <mergeCell ref="D285:D286"/>
    <mergeCell ref="E285:E286"/>
    <mergeCell ref="F285:F286"/>
    <mergeCell ref="G285:G286"/>
    <mergeCell ref="H285:H286"/>
    <mergeCell ref="I285:I286"/>
    <mergeCell ref="Z283:Z284"/>
    <mergeCell ref="AA283:AA284"/>
    <mergeCell ref="AB283:AB284"/>
    <mergeCell ref="AC283:AC284"/>
    <mergeCell ref="AD283:AD284"/>
    <mergeCell ref="AE283:AE284"/>
    <mergeCell ref="T283:T284"/>
    <mergeCell ref="U283:U284"/>
    <mergeCell ref="V283:V284"/>
    <mergeCell ref="W283:W284"/>
    <mergeCell ref="X283:X284"/>
    <mergeCell ref="Y283:Y284"/>
    <mergeCell ref="N283:N284"/>
    <mergeCell ref="O283:O284"/>
    <mergeCell ref="P283:P284"/>
    <mergeCell ref="Q283:Q284"/>
    <mergeCell ref="M295:M296"/>
    <mergeCell ref="N295:N296"/>
    <mergeCell ref="O295:O296"/>
    <mergeCell ref="P295:P296"/>
    <mergeCell ref="C291:AI291"/>
    <mergeCell ref="B295:B296"/>
    <mergeCell ref="C295:C296"/>
    <mergeCell ref="D295:D296"/>
    <mergeCell ref="E295:E296"/>
    <mergeCell ref="F295:F296"/>
    <mergeCell ref="G295:G296"/>
    <mergeCell ref="H295:H296"/>
    <mergeCell ref="I295:I296"/>
    <mergeCell ref="J295:J296"/>
    <mergeCell ref="AB285:AB286"/>
    <mergeCell ref="AC285:AC286"/>
    <mergeCell ref="AD285:AD286"/>
    <mergeCell ref="AE285:AE286"/>
    <mergeCell ref="AF285:AF286"/>
    <mergeCell ref="AG285:AG286"/>
    <mergeCell ref="V285:V286"/>
    <mergeCell ref="W285:W286"/>
    <mergeCell ref="X285:X286"/>
    <mergeCell ref="Y285:Y286"/>
    <mergeCell ref="Z285:Z286"/>
    <mergeCell ref="AA285:AA286"/>
    <mergeCell ref="P285:P286"/>
    <mergeCell ref="Q285:Q286"/>
    <mergeCell ref="R285:R286"/>
    <mergeCell ref="S285:S286"/>
    <mergeCell ref="T285:T286"/>
    <mergeCell ref="U285:U286"/>
    <mergeCell ref="Q297:Q298"/>
    <mergeCell ref="R297:R298"/>
    <mergeCell ref="G297:G298"/>
    <mergeCell ref="H297:H298"/>
    <mergeCell ref="I297:I298"/>
    <mergeCell ref="J297:J298"/>
    <mergeCell ref="K297:K298"/>
    <mergeCell ref="L297:L298"/>
    <mergeCell ref="AC295:AC296"/>
    <mergeCell ref="AD295:AD296"/>
    <mergeCell ref="AE295:AE296"/>
    <mergeCell ref="AF295:AF296"/>
    <mergeCell ref="AG295:AG296"/>
    <mergeCell ref="B297:B298"/>
    <mergeCell ref="C297:C298"/>
    <mergeCell ref="D297:D298"/>
    <mergeCell ref="E297:E298"/>
    <mergeCell ref="F297:F298"/>
    <mergeCell ref="W295:W296"/>
    <mergeCell ref="X295:X296"/>
    <mergeCell ref="Y295:Y296"/>
    <mergeCell ref="Z295:Z296"/>
    <mergeCell ref="AA295:AA296"/>
    <mergeCell ref="AB295:AB296"/>
    <mergeCell ref="Q295:Q296"/>
    <mergeCell ref="R295:R296"/>
    <mergeCell ref="S295:S296"/>
    <mergeCell ref="T295:T296"/>
    <mergeCell ref="U295:U296"/>
    <mergeCell ref="V295:V296"/>
    <mergeCell ref="K295:K296"/>
    <mergeCell ref="L295:L296"/>
    <mergeCell ref="I299:I300"/>
    <mergeCell ref="J299:J300"/>
    <mergeCell ref="K299:K300"/>
    <mergeCell ref="L299:L300"/>
    <mergeCell ref="M299:M300"/>
    <mergeCell ref="N299:N300"/>
    <mergeCell ref="AE297:AE298"/>
    <mergeCell ref="AF297:AF298"/>
    <mergeCell ref="AG297:AG298"/>
    <mergeCell ref="B299:B300"/>
    <mergeCell ref="C299:C300"/>
    <mergeCell ref="D299:D300"/>
    <mergeCell ref="E299:E300"/>
    <mergeCell ref="F299:F300"/>
    <mergeCell ref="G299:G300"/>
    <mergeCell ref="H299:H300"/>
    <mergeCell ref="Y297:Y298"/>
    <mergeCell ref="Z297:Z298"/>
    <mergeCell ref="AA297:AA298"/>
    <mergeCell ref="AB297:AB298"/>
    <mergeCell ref="AC297:AC298"/>
    <mergeCell ref="AD297:AD298"/>
    <mergeCell ref="S297:S298"/>
    <mergeCell ref="T297:T298"/>
    <mergeCell ref="U297:U298"/>
    <mergeCell ref="V297:V298"/>
    <mergeCell ref="W297:W298"/>
    <mergeCell ref="X297:X298"/>
    <mergeCell ref="M297:M298"/>
    <mergeCell ref="N297:N298"/>
    <mergeCell ref="O297:O298"/>
    <mergeCell ref="P297:P298"/>
    <mergeCell ref="AG299:AG300"/>
    <mergeCell ref="AA299:AA300"/>
    <mergeCell ref="AB299:AB300"/>
    <mergeCell ref="AC299:AC300"/>
    <mergeCell ref="AD299:AD300"/>
    <mergeCell ref="AE299:AE300"/>
    <mergeCell ref="AF299:AF300"/>
    <mergeCell ref="U299:U300"/>
    <mergeCell ref="V299:V300"/>
    <mergeCell ref="W299:W300"/>
    <mergeCell ref="X299:X300"/>
    <mergeCell ref="Y299:Y300"/>
    <mergeCell ref="Z299:Z300"/>
    <mergeCell ref="O299:O300"/>
    <mergeCell ref="P299:P300"/>
    <mergeCell ref="Q299:Q300"/>
    <mergeCell ref="R299:R300"/>
    <mergeCell ref="S299:S300"/>
    <mergeCell ref="T299:T300"/>
  </mergeCells>
  <phoneticPr fontId="2"/>
  <conditionalFormatting sqref="AI19">
    <cfRule type="cellIs" dxfId="544" priority="853" operator="lessThan">
      <formula>0.285</formula>
    </cfRule>
  </conditionalFormatting>
  <conditionalFormatting sqref="C13:AG14">
    <cfRule type="expression" dxfId="543" priority="856">
      <formula>WEEKDAY(C$13)=7</formula>
    </cfRule>
    <cfRule type="expression" dxfId="542" priority="857">
      <formula>WEEKDAY(C$13)=1</formula>
    </cfRule>
  </conditionalFormatting>
  <conditionalFormatting sqref="C27:AG28">
    <cfRule type="expression" dxfId="541" priority="851">
      <formula>WEEKDAY(C$27)=7</formula>
    </cfRule>
    <cfRule type="expression" dxfId="540" priority="852">
      <formula>WEEKDAY(C$27)=1</formula>
    </cfRule>
  </conditionalFormatting>
  <conditionalFormatting sqref="C41:AG42">
    <cfRule type="expression" dxfId="539" priority="849">
      <formula>WEEKDAY(C$41)=7</formula>
    </cfRule>
    <cfRule type="expression" dxfId="538" priority="850">
      <formula>WEEKDAY(C$41)=1</formula>
    </cfRule>
  </conditionalFormatting>
  <conditionalFormatting sqref="C55:AG56">
    <cfRule type="expression" dxfId="537" priority="847">
      <formula>WEEKDAY(C$55)=7</formula>
    </cfRule>
    <cfRule type="expression" dxfId="536" priority="848">
      <formula>WEEKDAY(C$55)=1</formula>
    </cfRule>
  </conditionalFormatting>
  <conditionalFormatting sqref="C69:AG70">
    <cfRule type="expression" dxfId="535" priority="845">
      <formula>WEEKDAY(C$69)=7</formula>
    </cfRule>
    <cfRule type="expression" dxfId="534" priority="846">
      <formula>WEEKDAY(C$69)=1</formula>
    </cfRule>
  </conditionalFormatting>
  <conditionalFormatting sqref="C83:AG84">
    <cfRule type="expression" dxfId="533" priority="843">
      <formula>WEEKDAY(C$83)=7</formula>
    </cfRule>
    <cfRule type="expression" dxfId="532" priority="844">
      <formula>WEEKDAY(C$83)=1</formula>
    </cfRule>
  </conditionalFormatting>
  <conditionalFormatting sqref="C97:AG98">
    <cfRule type="expression" dxfId="531" priority="841">
      <formula>WEEKDAY(C$97)=7</formula>
    </cfRule>
    <cfRule type="expression" dxfId="530" priority="842">
      <formula>WEEKDAY(C$97)=1</formula>
    </cfRule>
  </conditionalFormatting>
  <conditionalFormatting sqref="C111:AG112">
    <cfRule type="expression" dxfId="529" priority="839">
      <formula>WEEKDAY(C$111)=7</formula>
    </cfRule>
    <cfRule type="expression" dxfId="528" priority="840">
      <formula>WEEKDAY(C$111)=1</formula>
    </cfRule>
  </conditionalFormatting>
  <conditionalFormatting sqref="C125:AG126">
    <cfRule type="expression" dxfId="527" priority="837">
      <formula>WEEKDAY(C$125)=7</formula>
    </cfRule>
    <cfRule type="expression" dxfId="526" priority="838">
      <formula>WEEKDAY(C$125)=1</formula>
    </cfRule>
  </conditionalFormatting>
  <conditionalFormatting sqref="C139:AG140">
    <cfRule type="expression" dxfId="525" priority="835">
      <formula>WEEKDAY(C$139)=7</formula>
    </cfRule>
    <cfRule type="expression" dxfId="524" priority="836">
      <formula>WEEKDAY(C$139)=1</formula>
    </cfRule>
  </conditionalFormatting>
  <conditionalFormatting sqref="C153:AG154">
    <cfRule type="expression" dxfId="523" priority="833">
      <formula>WEEKDAY(C$153)=7</formula>
    </cfRule>
    <cfRule type="expression" dxfId="522" priority="834">
      <formula>WEEKDAY(C$153)=1</formula>
    </cfRule>
  </conditionalFormatting>
  <conditionalFormatting sqref="C167:AG168">
    <cfRule type="expression" dxfId="521" priority="831">
      <formula>WEEKDAY(C$167)=7</formula>
    </cfRule>
    <cfRule type="expression" dxfId="520" priority="832">
      <formula>WEEKDAY(C$167)=1</formula>
    </cfRule>
  </conditionalFormatting>
  <conditionalFormatting sqref="C181:AG182">
    <cfRule type="expression" dxfId="519" priority="829">
      <formula>WEEKDAY(C$181)=7</formula>
    </cfRule>
    <cfRule type="expression" dxfId="518" priority="830">
      <formula>WEEKDAY(C$181)=1</formula>
    </cfRule>
  </conditionalFormatting>
  <conditionalFormatting sqref="C195:AG196">
    <cfRule type="expression" dxfId="517" priority="827">
      <formula>WEEKDAY(C$195)=7</formula>
    </cfRule>
    <cfRule type="expression" dxfId="516" priority="828">
      <formula>WEEKDAY(C$195)=1</formula>
    </cfRule>
  </conditionalFormatting>
  <conditionalFormatting sqref="C209:AG210">
    <cfRule type="expression" dxfId="515" priority="825">
      <formula>WEEKDAY(C$209)=7</formula>
    </cfRule>
    <cfRule type="expression" dxfId="514" priority="826">
      <formula>WEEKDAY(C$209)=1</formula>
    </cfRule>
  </conditionalFormatting>
  <conditionalFormatting sqref="C223:AG224">
    <cfRule type="expression" dxfId="513" priority="823">
      <formula>WEEKDAY(C$223)=7</formula>
    </cfRule>
    <cfRule type="expression" dxfId="512" priority="824">
      <formula>WEEKDAY(C$223)=1</formula>
    </cfRule>
  </conditionalFormatting>
  <conditionalFormatting sqref="C237:AG238">
    <cfRule type="expression" dxfId="511" priority="821">
      <formula>WEEKDAY(C$237)=7</formula>
    </cfRule>
    <cfRule type="expression" dxfId="510" priority="822">
      <formula>WEEKDAY(C$237)=1</formula>
    </cfRule>
  </conditionalFormatting>
  <conditionalFormatting sqref="C251:AG252">
    <cfRule type="expression" dxfId="509" priority="819">
      <formula>WEEKDAY(C$251)=7</formula>
    </cfRule>
    <cfRule type="expression" dxfId="508" priority="820">
      <formula>WEEKDAY(C$251)=1</formula>
    </cfRule>
  </conditionalFormatting>
  <conditionalFormatting sqref="C265:AG266">
    <cfRule type="expression" dxfId="507" priority="817">
      <formula>WEEKDAY(C$265)=7</formula>
    </cfRule>
    <cfRule type="expression" dxfId="506" priority="818">
      <formula>WEEKDAY(C$265)=1</formula>
    </cfRule>
  </conditionalFormatting>
  <conditionalFormatting sqref="C279:AG280">
    <cfRule type="expression" dxfId="505" priority="815">
      <formula>WEEKDAY(C$279)=7</formula>
    </cfRule>
    <cfRule type="expression" dxfId="504" priority="816">
      <formula>WEEKDAY(C$279)=1</formula>
    </cfRule>
  </conditionalFormatting>
  <conditionalFormatting sqref="C293:AG294">
    <cfRule type="expression" dxfId="503" priority="813">
      <formula>WEEKDAY(C$293)=7</formula>
    </cfRule>
    <cfRule type="expression" dxfId="502" priority="814">
      <formula>WEEKDAY(C$293)=1</formula>
    </cfRule>
  </conditionalFormatting>
  <conditionalFormatting sqref="AG2:AH5">
    <cfRule type="expression" dxfId="501" priority="812">
      <formula>$AG$4="未達成"</formula>
    </cfRule>
  </conditionalFormatting>
  <conditionalFormatting sqref="C17:E20 H17:L20 O17:S20 V17:Z20 AC17:AG20">
    <cfRule type="cellIs" dxfId="500" priority="808" operator="equal">
      <formula>"雨"</formula>
    </cfRule>
    <cfRule type="cellIs" dxfId="499" priority="809" operator="equal">
      <formula>"休"</formula>
    </cfRule>
  </conditionalFormatting>
  <conditionalFormatting sqref="C15:AG16">
    <cfRule type="cellIs" priority="807" operator="equal">
      <formula>"中止,夏休,冬休"</formula>
    </cfRule>
  </conditionalFormatting>
  <conditionalFormatting sqref="C31:D34 U31:U34 G31:G34 AG31:AG34">
    <cfRule type="cellIs" dxfId="498" priority="804" operator="equal">
      <formula>"雨"</formula>
    </cfRule>
    <cfRule type="cellIs" dxfId="497" priority="805" operator="equal">
      <formula>"休"</formula>
    </cfRule>
  </conditionalFormatting>
  <conditionalFormatting sqref="C29:AG30">
    <cfRule type="cellIs" priority="803" operator="equal">
      <formula>"中止,夏休,冬休"</formula>
    </cfRule>
  </conditionalFormatting>
  <conditionalFormatting sqref="AI33">
    <cfRule type="cellIs" dxfId="496" priority="802" operator="lessThan">
      <formula>0.285</formula>
    </cfRule>
  </conditionalFormatting>
  <conditionalFormatting sqref="C45:D48 N45:N48 U45:U48 AB45:AB48 AG45:AG48 G45:G48">
    <cfRule type="cellIs" dxfId="495" priority="800" operator="equal">
      <formula>"雨"</formula>
    </cfRule>
    <cfRule type="cellIs" dxfId="494" priority="801" operator="equal">
      <formula>"休"</formula>
    </cfRule>
  </conditionalFormatting>
  <conditionalFormatting sqref="C43:AG44">
    <cfRule type="cellIs" priority="799" operator="equal">
      <formula>"中止,夏休,冬休"</formula>
    </cfRule>
  </conditionalFormatting>
  <conditionalFormatting sqref="C59:D62 K59:K62 R59:R62 AF59:AG62 Y59:Y62 G59:G62 N59:N62 U59:U62 AB59:AB62">
    <cfRule type="cellIs" dxfId="493" priority="796" operator="equal">
      <formula>"雨"</formula>
    </cfRule>
    <cfRule type="cellIs" dxfId="492" priority="797" operator="equal">
      <formula>"休"</formula>
    </cfRule>
  </conditionalFormatting>
  <conditionalFormatting sqref="C57:AG58">
    <cfRule type="cellIs" priority="795" operator="equal">
      <formula>"中止,夏休,冬休"</formula>
    </cfRule>
  </conditionalFormatting>
  <conditionalFormatting sqref="C73:D76 Y73:Y76 AF73:AG76 R73:R76 K73:K76">
    <cfRule type="cellIs" dxfId="491" priority="791" operator="equal">
      <formula>"雨"</formula>
    </cfRule>
    <cfRule type="cellIs" dxfId="490" priority="792" operator="equal">
      <formula>"休"</formula>
    </cfRule>
  </conditionalFormatting>
  <conditionalFormatting sqref="C71:AG72">
    <cfRule type="cellIs" priority="790" operator="equal">
      <formula>"中止,夏休,冬休"</formula>
    </cfRule>
  </conditionalFormatting>
  <conditionalFormatting sqref="C87:C90 M87:M90 T87:T90 AA87:AA90 AF87:AG90 F87:F90">
    <cfRule type="cellIs" dxfId="489" priority="786" operator="equal">
      <formula>"雨"</formula>
    </cfRule>
    <cfRule type="cellIs" dxfId="488" priority="787" operator="equal">
      <formula>"休"</formula>
    </cfRule>
  </conditionalFormatting>
  <conditionalFormatting sqref="C85:AG86">
    <cfRule type="cellIs" priority="785" operator="equal">
      <formula>"中止,夏休,冬休"</formula>
    </cfRule>
  </conditionalFormatting>
  <conditionalFormatting sqref="C101:C104 AF101:AG104 F101:F104 M101:M104 T101:T104 AA101:AA104">
    <cfRule type="cellIs" dxfId="487" priority="781" operator="equal">
      <formula>"雨"</formula>
    </cfRule>
    <cfRule type="cellIs" dxfId="486" priority="782" operator="equal">
      <formula>"休"</formula>
    </cfRule>
  </conditionalFormatting>
  <conditionalFormatting sqref="C99:AG100">
    <cfRule type="cellIs" priority="780" operator="equal">
      <formula>"中止,夏休,冬休"</formula>
    </cfRule>
  </conditionalFormatting>
  <conditionalFormatting sqref="C115:C118 H115:H118 O115:O118 V115:V118 AC115:AC118 AG115:AG118">
    <cfRule type="cellIs" dxfId="485" priority="776" operator="equal">
      <formula>"雨"</formula>
    </cfRule>
    <cfRule type="cellIs" dxfId="484" priority="777" operator="equal">
      <formula>"休"</formula>
    </cfRule>
  </conditionalFormatting>
  <conditionalFormatting sqref="C113:AG114">
    <cfRule type="cellIs" priority="775" operator="equal">
      <formula>"中止,夏休,冬休"</formula>
    </cfRule>
  </conditionalFormatting>
  <conditionalFormatting sqref="D129:E132 L129:L132 S129:S132 Z129:Z132 AF129:AG132 H129:H132 O129:O132 V129:V132 AC129:AC132">
    <cfRule type="cellIs" dxfId="483" priority="772" operator="equal">
      <formula>"雨"</formula>
    </cfRule>
    <cfRule type="cellIs" dxfId="482" priority="773" operator="equal">
      <formula>"休"</formula>
    </cfRule>
  </conditionalFormatting>
  <conditionalFormatting sqref="C127:AG128">
    <cfRule type="cellIs" priority="771" operator="equal">
      <formula>"中止,夏休,冬休"</formula>
    </cfRule>
  </conditionalFormatting>
  <conditionalFormatting sqref="C143:E146 O143:S146 V143:Z146 AC143:AG146 H143:L146">
    <cfRule type="cellIs" dxfId="481" priority="767" operator="equal">
      <formula>"雨"</formula>
    </cfRule>
    <cfRule type="cellIs" dxfId="480" priority="768" operator="equal">
      <formula>"休"</formula>
    </cfRule>
  </conditionalFormatting>
  <conditionalFormatting sqref="C141:AG142">
    <cfRule type="cellIs" priority="766" operator="equal">
      <formula>"中止,夏休,冬休"</formula>
    </cfRule>
  </conditionalFormatting>
  <conditionalFormatting sqref="E157:I160 S157:W160 L157:P160 Z157:AG160">
    <cfRule type="cellIs" dxfId="479" priority="762" operator="equal">
      <formula>"雨"</formula>
    </cfRule>
    <cfRule type="cellIs" dxfId="478" priority="763" operator="equal">
      <formula>"休"</formula>
    </cfRule>
  </conditionalFormatting>
  <conditionalFormatting sqref="C155:AG156">
    <cfRule type="cellIs" priority="761" operator="equal">
      <formula>"中止,夏休,冬休"</formula>
    </cfRule>
  </conditionalFormatting>
  <conditionalFormatting sqref="AI20">
    <cfRule type="expression" dxfId="477" priority="758">
      <formula>AI20="NG"</formula>
    </cfRule>
  </conditionalFormatting>
  <conditionalFormatting sqref="C171:AG174">
    <cfRule type="cellIs" dxfId="476" priority="745" operator="equal">
      <formula>"雨"</formula>
    </cfRule>
    <cfRule type="cellIs" dxfId="475" priority="746" operator="equal">
      <formula>"休"</formula>
    </cfRule>
  </conditionalFormatting>
  <conditionalFormatting sqref="C169:AG170">
    <cfRule type="cellIs" priority="744" operator="equal">
      <formula>"中止,夏休,冬休"</formula>
    </cfRule>
  </conditionalFormatting>
  <conditionalFormatting sqref="C185:AG188">
    <cfRule type="cellIs" dxfId="474" priority="739" operator="equal">
      <formula>"雨"</formula>
    </cfRule>
    <cfRule type="cellIs" dxfId="473" priority="740" operator="equal">
      <formula>"休"</formula>
    </cfRule>
  </conditionalFormatting>
  <conditionalFormatting sqref="C183:AG184">
    <cfRule type="cellIs" priority="738" operator="equal">
      <formula>"中止,夏休,冬休"</formula>
    </cfRule>
  </conditionalFormatting>
  <conditionalFormatting sqref="C199:AG202">
    <cfRule type="cellIs" dxfId="472" priority="733" operator="equal">
      <formula>"雨"</formula>
    </cfRule>
    <cfRule type="cellIs" dxfId="471" priority="734" operator="equal">
      <formula>"休"</formula>
    </cfRule>
  </conditionalFormatting>
  <conditionalFormatting sqref="C197:AG198">
    <cfRule type="cellIs" priority="732" operator="equal">
      <formula>"中止,夏休,冬休"</formula>
    </cfRule>
  </conditionalFormatting>
  <conditionalFormatting sqref="C213:AG216">
    <cfRule type="cellIs" dxfId="470" priority="727" operator="equal">
      <formula>"雨"</formula>
    </cfRule>
    <cfRule type="cellIs" dxfId="469" priority="728" operator="equal">
      <formula>"休"</formula>
    </cfRule>
  </conditionalFormatting>
  <conditionalFormatting sqref="C211:AG212">
    <cfRule type="cellIs" priority="726" operator="equal">
      <formula>"中止,夏休,冬休"</formula>
    </cfRule>
  </conditionalFormatting>
  <conditionalFormatting sqref="C227:AG230">
    <cfRule type="cellIs" dxfId="468" priority="721" operator="equal">
      <formula>"雨"</formula>
    </cfRule>
    <cfRule type="cellIs" dxfId="467" priority="722" operator="equal">
      <formula>"休"</formula>
    </cfRule>
  </conditionalFormatting>
  <conditionalFormatting sqref="C225:AG226">
    <cfRule type="cellIs" priority="720" operator="equal">
      <formula>"中止,夏休,冬休"</formula>
    </cfRule>
  </conditionalFormatting>
  <conditionalFormatting sqref="C241:AG244">
    <cfRule type="cellIs" dxfId="466" priority="715" operator="equal">
      <formula>"雨"</formula>
    </cfRule>
    <cfRule type="cellIs" dxfId="465" priority="716" operator="equal">
      <formula>"休"</formula>
    </cfRule>
  </conditionalFormatting>
  <conditionalFormatting sqref="C239:AG240">
    <cfRule type="cellIs" priority="714" operator="equal">
      <formula>"中止,夏休,冬休"</formula>
    </cfRule>
  </conditionalFormatting>
  <conditionalFormatting sqref="C255:AG258">
    <cfRule type="cellIs" dxfId="464" priority="709" operator="equal">
      <formula>"雨"</formula>
    </cfRule>
    <cfRule type="cellIs" dxfId="463" priority="710" operator="equal">
      <formula>"休"</formula>
    </cfRule>
  </conditionalFormatting>
  <conditionalFormatting sqref="C253:AG254">
    <cfRule type="cellIs" priority="708" operator="equal">
      <formula>"中止,夏休,冬休"</formula>
    </cfRule>
  </conditionalFormatting>
  <conditionalFormatting sqref="C269:AG272">
    <cfRule type="cellIs" dxfId="462" priority="703" operator="equal">
      <formula>"雨"</formula>
    </cfRule>
    <cfRule type="cellIs" dxfId="461" priority="704" operator="equal">
      <formula>"休"</formula>
    </cfRule>
  </conditionalFormatting>
  <conditionalFormatting sqref="C267:AG268">
    <cfRule type="cellIs" priority="702" operator="equal">
      <formula>"中止,夏休,冬休"</formula>
    </cfRule>
  </conditionalFormatting>
  <conditionalFormatting sqref="C283:AG286">
    <cfRule type="cellIs" dxfId="460" priority="697" operator="equal">
      <formula>"雨"</formula>
    </cfRule>
    <cfRule type="cellIs" dxfId="459" priority="698" operator="equal">
      <formula>"休"</formula>
    </cfRule>
  </conditionalFormatting>
  <conditionalFormatting sqref="C281:AG282">
    <cfRule type="cellIs" priority="696" operator="equal">
      <formula>"中止,夏休,冬休"</formula>
    </cfRule>
  </conditionalFormatting>
  <conditionalFormatting sqref="C297:AG300">
    <cfRule type="cellIs" dxfId="458" priority="691" operator="equal">
      <formula>"雨"</formula>
    </cfRule>
    <cfRule type="cellIs" dxfId="457" priority="692" operator="equal">
      <formula>"休"</formula>
    </cfRule>
  </conditionalFormatting>
  <conditionalFormatting sqref="C295:AG296">
    <cfRule type="cellIs" priority="690" operator="equal">
      <formula>"中止,夏休,冬休"</formula>
    </cfRule>
  </conditionalFormatting>
  <conditionalFormatting sqref="T129:T132">
    <cfRule type="cellIs" dxfId="456" priority="227" operator="equal">
      <formula>"雨"</formula>
    </cfRule>
    <cfRule type="cellIs" dxfId="455" priority="228" operator="equal">
      <formula>"休"</formula>
    </cfRule>
  </conditionalFormatting>
  <conditionalFormatting sqref="AF115:AF118">
    <cfRule type="cellIs" dxfId="454" priority="669" operator="equal">
      <formula>"雨"</formula>
    </cfRule>
    <cfRule type="cellIs" dxfId="453" priority="670" operator="equal">
      <formula>"休"</formula>
    </cfRule>
  </conditionalFormatting>
  <conditionalFormatting sqref="C129:C132">
    <cfRule type="cellIs" dxfId="452" priority="667" operator="equal">
      <formula>"雨"</formula>
    </cfRule>
    <cfRule type="cellIs" dxfId="451" priority="668" operator="equal">
      <formula>"休"</formula>
    </cfRule>
  </conditionalFormatting>
  <conditionalFormatting sqref="Q157:R160">
    <cfRule type="cellIs" dxfId="450" priority="649" operator="equal">
      <formula>"雨"</formula>
    </cfRule>
    <cfRule type="cellIs" dxfId="449" priority="650" operator="equal">
      <formula>"休"</formula>
    </cfRule>
  </conditionalFormatting>
  <conditionalFormatting sqref="J157:K160">
    <cfRule type="cellIs" dxfId="448" priority="647" operator="equal">
      <formula>"雨"</formula>
    </cfRule>
    <cfRule type="cellIs" dxfId="447" priority="648" operator="equal">
      <formula>"休"</formula>
    </cfRule>
  </conditionalFormatting>
  <conditionalFormatting sqref="C157:D160">
    <cfRule type="cellIs" dxfId="446" priority="645" operator="equal">
      <formula>"雨"</formula>
    </cfRule>
    <cfRule type="cellIs" dxfId="445" priority="646" operator="equal">
      <formula>"休"</formula>
    </cfRule>
  </conditionalFormatting>
  <conditionalFormatting sqref="X157:Y160">
    <cfRule type="cellIs" dxfId="444" priority="643" operator="equal">
      <formula>"雨"</formula>
    </cfRule>
    <cfRule type="cellIs" dxfId="443" priority="644" operator="equal">
      <formula>"休"</formula>
    </cfRule>
  </conditionalFormatting>
  <conditionalFormatting sqref="AI47">
    <cfRule type="cellIs" dxfId="442" priority="642" operator="lessThan">
      <formula>0.285</formula>
    </cfRule>
  </conditionalFormatting>
  <conditionalFormatting sqref="AI61">
    <cfRule type="cellIs" dxfId="441" priority="640" operator="lessThan">
      <formula>0.285</formula>
    </cfRule>
  </conditionalFormatting>
  <conditionalFormatting sqref="AI75">
    <cfRule type="cellIs" dxfId="440" priority="638" operator="lessThan">
      <formula>0.285</formula>
    </cfRule>
  </conditionalFormatting>
  <conditionalFormatting sqref="AI89">
    <cfRule type="cellIs" dxfId="439" priority="636" operator="lessThan">
      <formula>0.285</formula>
    </cfRule>
  </conditionalFormatting>
  <conditionalFormatting sqref="AI103">
    <cfRule type="cellIs" dxfId="438" priority="634" operator="lessThan">
      <formula>0.285</formula>
    </cfRule>
  </conditionalFormatting>
  <conditionalFormatting sqref="AI117">
    <cfRule type="cellIs" dxfId="437" priority="632" operator="lessThan">
      <formula>0.285</formula>
    </cfRule>
  </conditionalFormatting>
  <conditionalFormatting sqref="AI131">
    <cfRule type="cellIs" dxfId="436" priority="630" operator="lessThan">
      <formula>0.285</formula>
    </cfRule>
  </conditionalFormatting>
  <conditionalFormatting sqref="AI145">
    <cfRule type="cellIs" dxfId="435" priority="628" operator="lessThan">
      <formula>0.285</formula>
    </cfRule>
  </conditionalFormatting>
  <conditionalFormatting sqref="AI159">
    <cfRule type="cellIs" dxfId="434" priority="626" operator="lessThan">
      <formula>0.285</formula>
    </cfRule>
  </conditionalFormatting>
  <conditionalFormatting sqref="AI173">
    <cfRule type="cellIs" dxfId="433" priority="624" operator="lessThan">
      <formula>0.285</formula>
    </cfRule>
  </conditionalFormatting>
  <conditionalFormatting sqref="AI187">
    <cfRule type="cellIs" dxfId="432" priority="622" operator="lessThan">
      <formula>0.285</formula>
    </cfRule>
  </conditionalFormatting>
  <conditionalFormatting sqref="AI201">
    <cfRule type="cellIs" dxfId="431" priority="620" operator="lessThan">
      <formula>0.285</formula>
    </cfRule>
  </conditionalFormatting>
  <conditionalFormatting sqref="AI215">
    <cfRule type="cellIs" dxfId="430" priority="618" operator="lessThan">
      <formula>0.285</formula>
    </cfRule>
  </conditionalFormatting>
  <conditionalFormatting sqref="AI229">
    <cfRule type="cellIs" dxfId="429" priority="616" operator="lessThan">
      <formula>0.285</formula>
    </cfRule>
  </conditionalFormatting>
  <conditionalFormatting sqref="AI243">
    <cfRule type="cellIs" dxfId="428" priority="614" operator="lessThan">
      <formula>0.285</formula>
    </cfRule>
  </conditionalFormatting>
  <conditionalFormatting sqref="AI257">
    <cfRule type="cellIs" dxfId="427" priority="612" operator="lessThan">
      <formula>0.285</formula>
    </cfRule>
  </conditionalFormatting>
  <conditionalFormatting sqref="AI271">
    <cfRule type="cellIs" dxfId="426" priority="610" operator="lessThan">
      <formula>0.285</formula>
    </cfRule>
  </conditionalFormatting>
  <conditionalFormatting sqref="AI285">
    <cfRule type="cellIs" dxfId="425" priority="608" operator="lessThan">
      <formula>0.285</formula>
    </cfRule>
  </conditionalFormatting>
  <conditionalFormatting sqref="AI299">
    <cfRule type="cellIs" dxfId="424" priority="606" operator="lessThan">
      <formula>0.285</formula>
    </cfRule>
  </conditionalFormatting>
  <conditionalFormatting sqref="E33:F34">
    <cfRule type="cellIs" dxfId="423" priority="603" operator="equal">
      <formula>"雨"</formula>
    </cfRule>
    <cfRule type="cellIs" dxfId="422" priority="604" operator="equal">
      <formula>"休"</formula>
    </cfRule>
  </conditionalFormatting>
  <conditionalFormatting sqref="F17:F20">
    <cfRule type="cellIs" dxfId="421" priority="29" operator="equal">
      <formula>"雨"</formula>
    </cfRule>
    <cfRule type="cellIs" dxfId="420" priority="30" operator="equal">
      <formula>"休"</formula>
    </cfRule>
  </conditionalFormatting>
  <conditionalFormatting sqref="M17:M20">
    <cfRule type="cellIs" dxfId="419" priority="33" operator="equal">
      <formula>"雨"</formula>
    </cfRule>
    <cfRule type="cellIs" dxfId="418" priority="34" operator="equal">
      <formula>"休"</formula>
    </cfRule>
  </conditionalFormatting>
  <conditionalFormatting sqref="J31:J34">
    <cfRule type="cellIs" dxfId="417" priority="37" operator="equal">
      <formula>"雨"</formula>
    </cfRule>
    <cfRule type="cellIs" dxfId="416" priority="38" operator="equal">
      <formula>"休"</formula>
    </cfRule>
  </conditionalFormatting>
  <conditionalFormatting sqref="Q31:Q34">
    <cfRule type="cellIs" dxfId="415" priority="41" operator="equal">
      <formula>"雨"</formula>
    </cfRule>
    <cfRule type="cellIs" dxfId="414" priority="42" operator="equal">
      <formula>"休"</formula>
    </cfRule>
  </conditionalFormatting>
  <conditionalFormatting sqref="X31:X34">
    <cfRule type="cellIs" dxfId="413" priority="45" operator="equal">
      <formula>"雨"</formula>
    </cfRule>
    <cfRule type="cellIs" dxfId="412" priority="46" operator="equal">
      <formula>"休"</formula>
    </cfRule>
  </conditionalFormatting>
  <conditionalFormatting sqref="AE31:AE34">
    <cfRule type="cellIs" dxfId="411" priority="49" operator="equal">
      <formula>"雨"</formula>
    </cfRule>
    <cfRule type="cellIs" dxfId="410" priority="50" operator="equal">
      <formula>"休"</formula>
    </cfRule>
  </conditionalFormatting>
  <conditionalFormatting sqref="H45:H48">
    <cfRule type="cellIs" dxfId="409" priority="53" operator="equal">
      <formula>"雨"</formula>
    </cfRule>
    <cfRule type="cellIs" dxfId="408" priority="54" operator="equal">
      <formula>"休"</formula>
    </cfRule>
  </conditionalFormatting>
  <conditionalFormatting sqref="E31:F32">
    <cfRule type="cellIs" dxfId="407" priority="573" operator="equal">
      <formula>"雨"</formula>
    </cfRule>
    <cfRule type="cellIs" dxfId="406" priority="574" operator="equal">
      <formula>"休"</formula>
    </cfRule>
  </conditionalFormatting>
  <conditionalFormatting sqref="N31:N34">
    <cfRule type="cellIs" dxfId="405" priority="571" operator="equal">
      <formula>"雨"</formula>
    </cfRule>
    <cfRule type="cellIs" dxfId="404" priority="572" operator="equal">
      <formula>"休"</formula>
    </cfRule>
  </conditionalFormatting>
  <conditionalFormatting sqref="L33:M34">
    <cfRule type="cellIs" dxfId="403" priority="569" operator="equal">
      <formula>"雨"</formula>
    </cfRule>
    <cfRule type="cellIs" dxfId="402" priority="570" operator="equal">
      <formula>"休"</formula>
    </cfRule>
  </conditionalFormatting>
  <conditionalFormatting sqref="L31:M32">
    <cfRule type="cellIs" dxfId="401" priority="567" operator="equal">
      <formula>"雨"</formula>
    </cfRule>
    <cfRule type="cellIs" dxfId="400" priority="568" operator="equal">
      <formula>"休"</formula>
    </cfRule>
  </conditionalFormatting>
  <conditionalFormatting sqref="T31:T34">
    <cfRule type="cellIs" dxfId="399" priority="565" operator="equal">
      <formula>"雨"</formula>
    </cfRule>
    <cfRule type="cellIs" dxfId="398" priority="566" operator="equal">
      <formula>"休"</formula>
    </cfRule>
  </conditionalFormatting>
  <conditionalFormatting sqref="S33:S34">
    <cfRule type="cellIs" dxfId="397" priority="563" operator="equal">
      <formula>"雨"</formula>
    </cfRule>
    <cfRule type="cellIs" dxfId="396" priority="564" operator="equal">
      <formula>"休"</formula>
    </cfRule>
  </conditionalFormatting>
  <conditionalFormatting sqref="S31:S32">
    <cfRule type="cellIs" dxfId="395" priority="561" operator="equal">
      <formula>"雨"</formula>
    </cfRule>
    <cfRule type="cellIs" dxfId="394" priority="562" operator="equal">
      <formula>"休"</formula>
    </cfRule>
  </conditionalFormatting>
  <conditionalFormatting sqref="AB31:AB34">
    <cfRule type="cellIs" dxfId="393" priority="559" operator="equal">
      <formula>"雨"</formula>
    </cfRule>
    <cfRule type="cellIs" dxfId="392" priority="560" operator="equal">
      <formula>"休"</formula>
    </cfRule>
  </conditionalFormatting>
  <conditionalFormatting sqref="Z33:AA34">
    <cfRule type="cellIs" dxfId="391" priority="557" operator="equal">
      <formula>"雨"</formula>
    </cfRule>
    <cfRule type="cellIs" dxfId="390" priority="558" operator="equal">
      <formula>"休"</formula>
    </cfRule>
  </conditionalFormatting>
  <conditionalFormatting sqref="Z31:AA32">
    <cfRule type="cellIs" dxfId="389" priority="555" operator="equal">
      <formula>"雨"</formula>
    </cfRule>
    <cfRule type="cellIs" dxfId="388" priority="556" operator="equal">
      <formula>"休"</formula>
    </cfRule>
  </conditionalFormatting>
  <conditionalFormatting sqref="K45:K48">
    <cfRule type="cellIs" dxfId="387" priority="553" operator="equal">
      <formula>"雨"</formula>
    </cfRule>
    <cfRule type="cellIs" dxfId="386" priority="554" operator="equal">
      <formula>"休"</formula>
    </cfRule>
  </conditionalFormatting>
  <conditionalFormatting sqref="J47:J48">
    <cfRule type="cellIs" dxfId="385" priority="551" operator="equal">
      <formula>"雨"</formula>
    </cfRule>
    <cfRule type="cellIs" dxfId="384" priority="552" operator="equal">
      <formula>"休"</formula>
    </cfRule>
  </conditionalFormatting>
  <conditionalFormatting sqref="J45:J46">
    <cfRule type="cellIs" dxfId="383" priority="549" operator="equal">
      <formula>"雨"</formula>
    </cfRule>
    <cfRule type="cellIs" dxfId="382" priority="550" operator="equal">
      <formula>"休"</formula>
    </cfRule>
  </conditionalFormatting>
  <conditionalFormatting sqref="R45:R48">
    <cfRule type="cellIs" dxfId="381" priority="547" operator="equal">
      <formula>"雨"</formula>
    </cfRule>
    <cfRule type="cellIs" dxfId="380" priority="548" operator="equal">
      <formula>"休"</formula>
    </cfRule>
  </conditionalFormatting>
  <conditionalFormatting sqref="Q47:Q48">
    <cfRule type="cellIs" dxfId="379" priority="545" operator="equal">
      <formula>"雨"</formula>
    </cfRule>
    <cfRule type="cellIs" dxfId="378" priority="546" operator="equal">
      <formula>"休"</formula>
    </cfRule>
  </conditionalFormatting>
  <conditionalFormatting sqref="Q45:Q46">
    <cfRule type="cellIs" dxfId="377" priority="543" operator="equal">
      <formula>"雨"</formula>
    </cfRule>
    <cfRule type="cellIs" dxfId="376" priority="544" operator="equal">
      <formula>"休"</formula>
    </cfRule>
  </conditionalFormatting>
  <conditionalFormatting sqref="Y45:Y48">
    <cfRule type="cellIs" dxfId="375" priority="541" operator="equal">
      <formula>"雨"</formula>
    </cfRule>
    <cfRule type="cellIs" dxfId="374" priority="542" operator="equal">
      <formula>"休"</formula>
    </cfRule>
  </conditionalFormatting>
  <conditionalFormatting sqref="X47:X48">
    <cfRule type="cellIs" dxfId="373" priority="539" operator="equal">
      <formula>"雨"</formula>
    </cfRule>
    <cfRule type="cellIs" dxfId="372" priority="540" operator="equal">
      <formula>"休"</formula>
    </cfRule>
  </conditionalFormatting>
  <conditionalFormatting sqref="X45:X46">
    <cfRule type="cellIs" dxfId="371" priority="537" operator="equal">
      <formula>"雨"</formula>
    </cfRule>
    <cfRule type="cellIs" dxfId="370" priority="538" operator="equal">
      <formula>"休"</formula>
    </cfRule>
  </conditionalFormatting>
  <conditionalFormatting sqref="AF45:AF48">
    <cfRule type="cellIs" dxfId="369" priority="535" operator="equal">
      <formula>"雨"</formula>
    </cfRule>
    <cfRule type="cellIs" dxfId="368" priority="536" operator="equal">
      <formula>"休"</formula>
    </cfRule>
  </conditionalFormatting>
  <conditionalFormatting sqref="AE47:AE48">
    <cfRule type="cellIs" dxfId="367" priority="533" operator="equal">
      <formula>"雨"</formula>
    </cfRule>
    <cfRule type="cellIs" dxfId="366" priority="534" operator="equal">
      <formula>"休"</formula>
    </cfRule>
  </conditionalFormatting>
  <conditionalFormatting sqref="AE45:AE46">
    <cfRule type="cellIs" dxfId="365" priority="531" operator="equal">
      <formula>"雨"</formula>
    </cfRule>
    <cfRule type="cellIs" dxfId="364" priority="532" operator="equal">
      <formula>"休"</formula>
    </cfRule>
  </conditionalFormatting>
  <conditionalFormatting sqref="H61:H62">
    <cfRule type="cellIs" dxfId="363" priority="527" operator="equal">
      <formula>"雨"</formula>
    </cfRule>
    <cfRule type="cellIs" dxfId="362" priority="528" operator="equal">
      <formula>"休"</formula>
    </cfRule>
  </conditionalFormatting>
  <conditionalFormatting sqref="H59:H60">
    <cfRule type="cellIs" dxfId="361" priority="525" operator="equal">
      <formula>"雨"</formula>
    </cfRule>
    <cfRule type="cellIs" dxfId="360" priority="526" operator="equal">
      <formula>"休"</formula>
    </cfRule>
  </conditionalFormatting>
  <conditionalFormatting sqref="O61:O62">
    <cfRule type="cellIs" dxfId="359" priority="521" operator="equal">
      <formula>"雨"</formula>
    </cfRule>
    <cfRule type="cellIs" dxfId="358" priority="522" operator="equal">
      <formula>"休"</formula>
    </cfRule>
  </conditionalFormatting>
  <conditionalFormatting sqref="O59:O60">
    <cfRule type="cellIs" dxfId="357" priority="519" operator="equal">
      <formula>"雨"</formula>
    </cfRule>
    <cfRule type="cellIs" dxfId="356" priority="520" operator="equal">
      <formula>"休"</formula>
    </cfRule>
  </conditionalFormatting>
  <conditionalFormatting sqref="AC61:AC62">
    <cfRule type="cellIs" dxfId="355" priority="515" operator="equal">
      <formula>"雨"</formula>
    </cfRule>
    <cfRule type="cellIs" dxfId="354" priority="516" operator="equal">
      <formula>"休"</formula>
    </cfRule>
  </conditionalFormatting>
  <conditionalFormatting sqref="AC59:AC60">
    <cfRule type="cellIs" dxfId="353" priority="513" operator="equal">
      <formula>"雨"</formula>
    </cfRule>
    <cfRule type="cellIs" dxfId="352" priority="514" operator="equal">
      <formula>"休"</formula>
    </cfRule>
  </conditionalFormatting>
  <conditionalFormatting sqref="V61:V62">
    <cfRule type="cellIs" dxfId="351" priority="509" operator="equal">
      <formula>"雨"</formula>
    </cfRule>
    <cfRule type="cellIs" dxfId="350" priority="510" operator="equal">
      <formula>"休"</formula>
    </cfRule>
  </conditionalFormatting>
  <conditionalFormatting sqref="V59:V60">
    <cfRule type="cellIs" dxfId="349" priority="507" operator="equal">
      <formula>"雨"</formula>
    </cfRule>
    <cfRule type="cellIs" dxfId="348" priority="508" operator="equal">
      <formula>"休"</formula>
    </cfRule>
  </conditionalFormatting>
  <conditionalFormatting sqref="F73:F76">
    <cfRule type="cellIs" dxfId="347" priority="505" operator="equal">
      <formula>"雨"</formula>
    </cfRule>
    <cfRule type="cellIs" dxfId="346" priority="506" operator="equal">
      <formula>"休"</formula>
    </cfRule>
  </conditionalFormatting>
  <conditionalFormatting sqref="E75:E76">
    <cfRule type="cellIs" dxfId="345" priority="503" operator="equal">
      <formula>"雨"</formula>
    </cfRule>
    <cfRule type="cellIs" dxfId="344" priority="504" operator="equal">
      <formula>"休"</formula>
    </cfRule>
  </conditionalFormatting>
  <conditionalFormatting sqref="E73:E74">
    <cfRule type="cellIs" dxfId="343" priority="501" operator="equal">
      <formula>"雨"</formula>
    </cfRule>
    <cfRule type="cellIs" dxfId="342" priority="502" operator="equal">
      <formula>"休"</formula>
    </cfRule>
  </conditionalFormatting>
  <conditionalFormatting sqref="T73:T76">
    <cfRule type="cellIs" dxfId="341" priority="499" operator="equal">
      <formula>"雨"</formula>
    </cfRule>
    <cfRule type="cellIs" dxfId="340" priority="500" operator="equal">
      <formula>"休"</formula>
    </cfRule>
  </conditionalFormatting>
  <conditionalFormatting sqref="S75:S76">
    <cfRule type="cellIs" dxfId="339" priority="497" operator="equal">
      <formula>"雨"</formula>
    </cfRule>
    <cfRule type="cellIs" dxfId="338" priority="498" operator="equal">
      <formula>"休"</formula>
    </cfRule>
  </conditionalFormatting>
  <conditionalFormatting sqref="S73:S74">
    <cfRule type="cellIs" dxfId="337" priority="495" operator="equal">
      <formula>"雨"</formula>
    </cfRule>
    <cfRule type="cellIs" dxfId="336" priority="496" operator="equal">
      <formula>"休"</formula>
    </cfRule>
  </conditionalFormatting>
  <conditionalFormatting sqref="M73:M76">
    <cfRule type="cellIs" dxfId="335" priority="493" operator="equal">
      <formula>"雨"</formula>
    </cfRule>
    <cfRule type="cellIs" dxfId="334" priority="494" operator="equal">
      <formula>"休"</formula>
    </cfRule>
  </conditionalFormatting>
  <conditionalFormatting sqref="L75:L76">
    <cfRule type="cellIs" dxfId="333" priority="491" operator="equal">
      <formula>"雨"</formula>
    </cfRule>
    <cfRule type="cellIs" dxfId="332" priority="492" operator="equal">
      <formula>"休"</formula>
    </cfRule>
  </conditionalFormatting>
  <conditionalFormatting sqref="L73:L74">
    <cfRule type="cellIs" dxfId="331" priority="489" operator="equal">
      <formula>"雨"</formula>
    </cfRule>
    <cfRule type="cellIs" dxfId="330" priority="490" operator="equal">
      <formula>"休"</formula>
    </cfRule>
  </conditionalFormatting>
  <conditionalFormatting sqref="AA73:AA76">
    <cfRule type="cellIs" dxfId="329" priority="487" operator="equal">
      <formula>"雨"</formula>
    </cfRule>
    <cfRule type="cellIs" dxfId="328" priority="488" operator="equal">
      <formula>"休"</formula>
    </cfRule>
  </conditionalFormatting>
  <conditionalFormatting sqref="Z75:Z76">
    <cfRule type="cellIs" dxfId="327" priority="485" operator="equal">
      <formula>"雨"</formula>
    </cfRule>
    <cfRule type="cellIs" dxfId="326" priority="486" operator="equal">
      <formula>"休"</formula>
    </cfRule>
  </conditionalFormatting>
  <conditionalFormatting sqref="Z73:Z74">
    <cfRule type="cellIs" dxfId="325" priority="483" operator="equal">
      <formula>"雨"</formula>
    </cfRule>
    <cfRule type="cellIs" dxfId="324" priority="484" operator="equal">
      <formula>"休"</formula>
    </cfRule>
  </conditionalFormatting>
  <conditionalFormatting sqref="J87:J90">
    <cfRule type="cellIs" dxfId="323" priority="481" operator="equal">
      <formula>"雨"</formula>
    </cfRule>
    <cfRule type="cellIs" dxfId="322" priority="482" operator="equal">
      <formula>"休"</formula>
    </cfRule>
  </conditionalFormatting>
  <conditionalFormatting sqref="I89:I90">
    <cfRule type="cellIs" dxfId="321" priority="479" operator="equal">
      <formula>"雨"</formula>
    </cfRule>
    <cfRule type="cellIs" dxfId="320" priority="480" operator="equal">
      <formula>"休"</formula>
    </cfRule>
  </conditionalFormatting>
  <conditionalFormatting sqref="I87:I88">
    <cfRule type="cellIs" dxfId="319" priority="477" operator="equal">
      <formula>"雨"</formula>
    </cfRule>
    <cfRule type="cellIs" dxfId="318" priority="478" operator="equal">
      <formula>"休"</formula>
    </cfRule>
  </conditionalFormatting>
  <conditionalFormatting sqref="Q87:Q90">
    <cfRule type="cellIs" dxfId="317" priority="475" operator="equal">
      <formula>"雨"</formula>
    </cfRule>
    <cfRule type="cellIs" dxfId="316" priority="476" operator="equal">
      <formula>"休"</formula>
    </cfRule>
  </conditionalFormatting>
  <conditionalFormatting sqref="P89:P90">
    <cfRule type="cellIs" dxfId="315" priority="473" operator="equal">
      <formula>"雨"</formula>
    </cfRule>
    <cfRule type="cellIs" dxfId="314" priority="474" operator="equal">
      <formula>"休"</formula>
    </cfRule>
  </conditionalFormatting>
  <conditionalFormatting sqref="P87:P88">
    <cfRule type="cellIs" dxfId="313" priority="471" operator="equal">
      <formula>"雨"</formula>
    </cfRule>
    <cfRule type="cellIs" dxfId="312" priority="472" operator="equal">
      <formula>"休"</formula>
    </cfRule>
  </conditionalFormatting>
  <conditionalFormatting sqref="X87:X90">
    <cfRule type="cellIs" dxfId="311" priority="469" operator="equal">
      <formula>"雨"</formula>
    </cfRule>
    <cfRule type="cellIs" dxfId="310" priority="470" operator="equal">
      <formula>"休"</formula>
    </cfRule>
  </conditionalFormatting>
  <conditionalFormatting sqref="W89:W90">
    <cfRule type="cellIs" dxfId="309" priority="467" operator="equal">
      <formula>"雨"</formula>
    </cfRule>
    <cfRule type="cellIs" dxfId="308" priority="468" operator="equal">
      <formula>"休"</formula>
    </cfRule>
  </conditionalFormatting>
  <conditionalFormatting sqref="W87:W88">
    <cfRule type="cellIs" dxfId="307" priority="465" operator="equal">
      <formula>"雨"</formula>
    </cfRule>
    <cfRule type="cellIs" dxfId="306" priority="466" operator="equal">
      <formula>"休"</formula>
    </cfRule>
  </conditionalFormatting>
  <conditionalFormatting sqref="AE87:AE90">
    <cfRule type="cellIs" dxfId="305" priority="463" operator="equal">
      <formula>"雨"</formula>
    </cfRule>
    <cfRule type="cellIs" dxfId="304" priority="464" operator="equal">
      <formula>"休"</formula>
    </cfRule>
  </conditionalFormatting>
  <conditionalFormatting sqref="AD89:AD90">
    <cfRule type="cellIs" dxfId="303" priority="461" operator="equal">
      <formula>"雨"</formula>
    </cfRule>
    <cfRule type="cellIs" dxfId="302" priority="462" operator="equal">
      <formula>"休"</formula>
    </cfRule>
  </conditionalFormatting>
  <conditionalFormatting sqref="AD87:AD88">
    <cfRule type="cellIs" dxfId="301" priority="459" operator="equal">
      <formula>"雨"</formula>
    </cfRule>
    <cfRule type="cellIs" dxfId="300" priority="460" operator="equal">
      <formula>"休"</formula>
    </cfRule>
  </conditionalFormatting>
  <conditionalFormatting sqref="H101:H104">
    <cfRule type="cellIs" dxfId="299" priority="457" operator="equal">
      <formula>"雨"</formula>
    </cfRule>
    <cfRule type="cellIs" dxfId="298" priority="458" operator="equal">
      <formula>"休"</formula>
    </cfRule>
  </conditionalFormatting>
  <conditionalFormatting sqref="G103:G104">
    <cfRule type="cellIs" dxfId="297" priority="455" operator="equal">
      <formula>"雨"</formula>
    </cfRule>
    <cfRule type="cellIs" dxfId="296" priority="456" operator="equal">
      <formula>"休"</formula>
    </cfRule>
  </conditionalFormatting>
  <conditionalFormatting sqref="G101:G102">
    <cfRule type="cellIs" dxfId="295" priority="453" operator="equal">
      <formula>"雨"</formula>
    </cfRule>
    <cfRule type="cellIs" dxfId="294" priority="454" operator="equal">
      <formula>"休"</formula>
    </cfRule>
  </conditionalFormatting>
  <conditionalFormatting sqref="O101:O104">
    <cfRule type="cellIs" dxfId="293" priority="451" operator="equal">
      <formula>"雨"</formula>
    </cfRule>
    <cfRule type="cellIs" dxfId="292" priority="452" operator="equal">
      <formula>"休"</formula>
    </cfRule>
  </conditionalFormatting>
  <conditionalFormatting sqref="N103:N104">
    <cfRule type="cellIs" dxfId="291" priority="449" operator="equal">
      <formula>"雨"</formula>
    </cfRule>
    <cfRule type="cellIs" dxfId="290" priority="450" operator="equal">
      <formula>"休"</formula>
    </cfRule>
  </conditionalFormatting>
  <conditionalFormatting sqref="N101:N102">
    <cfRule type="cellIs" dxfId="289" priority="447" operator="equal">
      <formula>"雨"</formula>
    </cfRule>
    <cfRule type="cellIs" dxfId="288" priority="448" operator="equal">
      <formula>"休"</formula>
    </cfRule>
  </conditionalFormatting>
  <conditionalFormatting sqref="V101:V104">
    <cfRule type="cellIs" dxfId="287" priority="445" operator="equal">
      <formula>"雨"</formula>
    </cfRule>
    <cfRule type="cellIs" dxfId="286" priority="446" operator="equal">
      <formula>"休"</formula>
    </cfRule>
  </conditionalFormatting>
  <conditionalFormatting sqref="U103:U104">
    <cfRule type="cellIs" dxfId="285" priority="443" operator="equal">
      <formula>"雨"</formula>
    </cfRule>
    <cfRule type="cellIs" dxfId="284" priority="444" operator="equal">
      <formula>"休"</formula>
    </cfRule>
  </conditionalFormatting>
  <conditionalFormatting sqref="U101:U102">
    <cfRule type="cellIs" dxfId="283" priority="441" operator="equal">
      <formula>"雨"</formula>
    </cfRule>
    <cfRule type="cellIs" dxfId="282" priority="442" operator="equal">
      <formula>"休"</formula>
    </cfRule>
  </conditionalFormatting>
  <conditionalFormatting sqref="AC101:AC104">
    <cfRule type="cellIs" dxfId="281" priority="439" operator="equal">
      <formula>"雨"</formula>
    </cfRule>
    <cfRule type="cellIs" dxfId="280" priority="440" operator="equal">
      <formula>"休"</formula>
    </cfRule>
  </conditionalFormatting>
  <conditionalFormatting sqref="AB103:AB104">
    <cfRule type="cellIs" dxfId="279" priority="437" operator="equal">
      <formula>"雨"</formula>
    </cfRule>
    <cfRule type="cellIs" dxfId="278" priority="438" operator="equal">
      <formula>"休"</formula>
    </cfRule>
  </conditionalFormatting>
  <conditionalFormatting sqref="AB101:AB102">
    <cfRule type="cellIs" dxfId="277" priority="435" operator="equal">
      <formula>"雨"</formula>
    </cfRule>
    <cfRule type="cellIs" dxfId="276" priority="436" operator="equal">
      <formula>"休"</formula>
    </cfRule>
  </conditionalFormatting>
  <conditionalFormatting sqref="E115:E118">
    <cfRule type="cellIs" dxfId="275" priority="433" operator="equal">
      <formula>"雨"</formula>
    </cfRule>
    <cfRule type="cellIs" dxfId="274" priority="434" operator="equal">
      <formula>"休"</formula>
    </cfRule>
  </conditionalFormatting>
  <conditionalFormatting sqref="D117:D118">
    <cfRule type="cellIs" dxfId="273" priority="431" operator="equal">
      <formula>"雨"</formula>
    </cfRule>
    <cfRule type="cellIs" dxfId="272" priority="432" operator="equal">
      <formula>"休"</formula>
    </cfRule>
  </conditionalFormatting>
  <conditionalFormatting sqref="D115:D116">
    <cfRule type="cellIs" dxfId="271" priority="429" operator="equal">
      <formula>"雨"</formula>
    </cfRule>
    <cfRule type="cellIs" dxfId="270" priority="430" operator="equal">
      <formula>"休"</formula>
    </cfRule>
  </conditionalFormatting>
  <conditionalFormatting sqref="L115:L118">
    <cfRule type="cellIs" dxfId="269" priority="427" operator="equal">
      <formula>"雨"</formula>
    </cfRule>
    <cfRule type="cellIs" dxfId="268" priority="428" operator="equal">
      <formula>"休"</formula>
    </cfRule>
  </conditionalFormatting>
  <conditionalFormatting sqref="K117:K118">
    <cfRule type="cellIs" dxfId="267" priority="425" operator="equal">
      <formula>"雨"</formula>
    </cfRule>
    <cfRule type="cellIs" dxfId="266" priority="426" operator="equal">
      <formula>"休"</formula>
    </cfRule>
  </conditionalFormatting>
  <conditionalFormatting sqref="K115:K116">
    <cfRule type="cellIs" dxfId="265" priority="423" operator="equal">
      <formula>"雨"</formula>
    </cfRule>
    <cfRule type="cellIs" dxfId="264" priority="424" operator="equal">
      <formula>"休"</formula>
    </cfRule>
  </conditionalFormatting>
  <conditionalFormatting sqref="S115:S118">
    <cfRule type="cellIs" dxfId="263" priority="421" operator="equal">
      <formula>"雨"</formula>
    </cfRule>
    <cfRule type="cellIs" dxfId="262" priority="422" operator="equal">
      <formula>"休"</formula>
    </cfRule>
  </conditionalFormatting>
  <conditionalFormatting sqref="R117:R118">
    <cfRule type="cellIs" dxfId="261" priority="419" operator="equal">
      <formula>"雨"</formula>
    </cfRule>
    <cfRule type="cellIs" dxfId="260" priority="420" operator="equal">
      <formula>"休"</formula>
    </cfRule>
  </conditionalFormatting>
  <conditionalFormatting sqref="R115:R116">
    <cfRule type="cellIs" dxfId="259" priority="417" operator="equal">
      <formula>"雨"</formula>
    </cfRule>
    <cfRule type="cellIs" dxfId="258" priority="418" operator="equal">
      <formula>"休"</formula>
    </cfRule>
  </conditionalFormatting>
  <conditionalFormatting sqref="Z115:Z118">
    <cfRule type="cellIs" dxfId="257" priority="415" operator="equal">
      <formula>"雨"</formula>
    </cfRule>
    <cfRule type="cellIs" dxfId="256" priority="416" operator="equal">
      <formula>"休"</formula>
    </cfRule>
  </conditionalFormatting>
  <conditionalFormatting sqref="Y117:Y118">
    <cfRule type="cellIs" dxfId="255" priority="413" operator="equal">
      <formula>"雨"</formula>
    </cfRule>
    <cfRule type="cellIs" dxfId="254" priority="414" operator="equal">
      <formula>"休"</formula>
    </cfRule>
  </conditionalFormatting>
  <conditionalFormatting sqref="Y115:Y116">
    <cfRule type="cellIs" dxfId="253" priority="411" operator="equal">
      <formula>"雨"</formula>
    </cfRule>
    <cfRule type="cellIs" dxfId="252" priority="412" operator="equal">
      <formula>"休"</formula>
    </cfRule>
  </conditionalFormatting>
  <conditionalFormatting sqref="I131:I132">
    <cfRule type="cellIs" dxfId="251" priority="407" operator="equal">
      <formula>"雨"</formula>
    </cfRule>
    <cfRule type="cellIs" dxfId="250" priority="408" operator="equal">
      <formula>"休"</formula>
    </cfRule>
  </conditionalFormatting>
  <conditionalFormatting sqref="I129:I130">
    <cfRule type="cellIs" dxfId="249" priority="405" operator="equal">
      <formula>"雨"</formula>
    </cfRule>
    <cfRule type="cellIs" dxfId="248" priority="406" operator="equal">
      <formula>"休"</formula>
    </cfRule>
  </conditionalFormatting>
  <conditionalFormatting sqref="P131:P132">
    <cfRule type="cellIs" dxfId="247" priority="401" operator="equal">
      <formula>"雨"</formula>
    </cfRule>
    <cfRule type="cellIs" dxfId="246" priority="402" operator="equal">
      <formula>"休"</formula>
    </cfRule>
  </conditionalFormatting>
  <conditionalFormatting sqref="P129:P130">
    <cfRule type="cellIs" dxfId="245" priority="399" operator="equal">
      <formula>"雨"</formula>
    </cfRule>
    <cfRule type="cellIs" dxfId="244" priority="400" operator="equal">
      <formula>"休"</formula>
    </cfRule>
  </conditionalFormatting>
  <conditionalFormatting sqref="W131:W132">
    <cfRule type="cellIs" dxfId="243" priority="395" operator="equal">
      <formula>"雨"</formula>
    </cfRule>
    <cfRule type="cellIs" dxfId="242" priority="396" operator="equal">
      <formula>"休"</formula>
    </cfRule>
  </conditionalFormatting>
  <conditionalFormatting sqref="W129:W130">
    <cfRule type="cellIs" dxfId="241" priority="393" operator="equal">
      <formula>"雨"</formula>
    </cfRule>
    <cfRule type="cellIs" dxfId="240" priority="394" operator="equal">
      <formula>"休"</formula>
    </cfRule>
  </conditionalFormatting>
  <conditionalFormatting sqref="AE129:AE132">
    <cfRule type="cellIs" dxfId="239" priority="391" operator="equal">
      <formula>"雨"</formula>
    </cfRule>
    <cfRule type="cellIs" dxfId="238" priority="392" operator="equal">
      <formula>"休"</formula>
    </cfRule>
  </conditionalFormatting>
  <conditionalFormatting sqref="AD131:AD132">
    <cfRule type="cellIs" dxfId="237" priority="389" operator="equal">
      <formula>"雨"</formula>
    </cfRule>
    <cfRule type="cellIs" dxfId="236" priority="390" operator="equal">
      <formula>"休"</formula>
    </cfRule>
  </conditionalFormatting>
  <conditionalFormatting sqref="AD129:AD130">
    <cfRule type="cellIs" dxfId="235" priority="387" operator="equal">
      <formula>"雨"</formula>
    </cfRule>
    <cfRule type="cellIs" dxfId="234" priority="388" operator="equal">
      <formula>"休"</formula>
    </cfRule>
  </conditionalFormatting>
  <conditionalFormatting sqref="G143:G146">
    <cfRule type="cellIs" dxfId="233" priority="385" operator="equal">
      <formula>"雨"</formula>
    </cfRule>
    <cfRule type="cellIs" dxfId="232" priority="386" operator="equal">
      <formula>"休"</formula>
    </cfRule>
  </conditionalFormatting>
  <conditionalFormatting sqref="F145:F146">
    <cfRule type="cellIs" dxfId="231" priority="383" operator="equal">
      <formula>"雨"</formula>
    </cfRule>
    <cfRule type="cellIs" dxfId="230" priority="384" operator="equal">
      <formula>"休"</formula>
    </cfRule>
  </conditionalFormatting>
  <conditionalFormatting sqref="F143:F144">
    <cfRule type="cellIs" dxfId="229" priority="381" operator="equal">
      <formula>"雨"</formula>
    </cfRule>
    <cfRule type="cellIs" dxfId="228" priority="382" operator="equal">
      <formula>"休"</formula>
    </cfRule>
  </conditionalFormatting>
  <conditionalFormatting sqref="N143:N146">
    <cfRule type="cellIs" dxfId="227" priority="379" operator="equal">
      <formula>"雨"</formula>
    </cfRule>
    <cfRule type="cellIs" dxfId="226" priority="380" operator="equal">
      <formula>"休"</formula>
    </cfRule>
  </conditionalFormatting>
  <conditionalFormatting sqref="M145:M146">
    <cfRule type="cellIs" dxfId="225" priority="377" operator="equal">
      <formula>"雨"</formula>
    </cfRule>
    <cfRule type="cellIs" dxfId="224" priority="378" operator="equal">
      <formula>"休"</formula>
    </cfRule>
  </conditionalFormatting>
  <conditionalFormatting sqref="M143:M144">
    <cfRule type="cellIs" dxfId="223" priority="375" operator="equal">
      <formula>"雨"</formula>
    </cfRule>
    <cfRule type="cellIs" dxfId="222" priority="376" operator="equal">
      <formula>"休"</formula>
    </cfRule>
  </conditionalFormatting>
  <conditionalFormatting sqref="U143:U146">
    <cfRule type="cellIs" dxfId="221" priority="373" operator="equal">
      <formula>"雨"</formula>
    </cfRule>
    <cfRule type="cellIs" dxfId="220" priority="374" operator="equal">
      <formula>"休"</formula>
    </cfRule>
  </conditionalFormatting>
  <conditionalFormatting sqref="T145:T146">
    <cfRule type="cellIs" dxfId="219" priority="371" operator="equal">
      <formula>"雨"</formula>
    </cfRule>
    <cfRule type="cellIs" dxfId="218" priority="372" operator="equal">
      <formula>"休"</formula>
    </cfRule>
  </conditionalFormatting>
  <conditionalFormatting sqref="T143:T144">
    <cfRule type="cellIs" dxfId="217" priority="369" operator="equal">
      <formula>"雨"</formula>
    </cfRule>
    <cfRule type="cellIs" dxfId="216" priority="370" operator="equal">
      <formula>"休"</formula>
    </cfRule>
  </conditionalFormatting>
  <conditionalFormatting sqref="AB143:AB146">
    <cfRule type="cellIs" dxfId="215" priority="367" operator="equal">
      <formula>"雨"</formula>
    </cfRule>
    <cfRule type="cellIs" dxfId="214" priority="368" operator="equal">
      <formula>"休"</formula>
    </cfRule>
  </conditionalFormatting>
  <conditionalFormatting sqref="AA145:AA146">
    <cfRule type="cellIs" dxfId="213" priority="365" operator="equal">
      <formula>"雨"</formula>
    </cfRule>
    <cfRule type="cellIs" dxfId="212" priority="366" operator="equal">
      <formula>"休"</formula>
    </cfRule>
  </conditionalFormatting>
  <conditionalFormatting sqref="AA143:AA144">
    <cfRule type="cellIs" dxfId="211" priority="363" operator="equal">
      <formula>"雨"</formula>
    </cfRule>
    <cfRule type="cellIs" dxfId="210" priority="364" operator="equal">
      <formula>"休"</formula>
    </cfRule>
  </conditionalFormatting>
  <conditionalFormatting sqref="AB129:AB132">
    <cfRule type="cellIs" dxfId="209" priority="225" operator="equal">
      <formula>"雨"</formula>
    </cfRule>
    <cfRule type="cellIs" dxfId="208" priority="226" operator="equal">
      <formula>"休"</formula>
    </cfRule>
  </conditionalFormatting>
  <conditionalFormatting sqref="AA129:AA132">
    <cfRule type="cellIs" dxfId="207" priority="223" operator="equal">
      <formula>"雨"</formula>
    </cfRule>
    <cfRule type="cellIs" dxfId="206" priority="224" operator="equal">
      <formula>"休"</formula>
    </cfRule>
  </conditionalFormatting>
  <conditionalFormatting sqref="H31:I34">
    <cfRule type="cellIs" dxfId="205" priority="217" operator="equal">
      <formula>"雨"</formula>
    </cfRule>
    <cfRule type="cellIs" dxfId="204" priority="218" operator="equal">
      <formula>"休"</formula>
    </cfRule>
  </conditionalFormatting>
  <conditionalFormatting sqref="O31:P34">
    <cfRule type="cellIs" dxfId="203" priority="215" operator="equal">
      <formula>"雨"</formula>
    </cfRule>
    <cfRule type="cellIs" dxfId="202" priority="216" operator="equal">
      <formula>"休"</formula>
    </cfRule>
  </conditionalFormatting>
  <conditionalFormatting sqref="I59:J62">
    <cfRule type="cellIs" dxfId="201" priority="201" operator="equal">
      <formula>"雨"</formula>
    </cfRule>
    <cfRule type="cellIs" dxfId="200" priority="202" operator="equal">
      <formula>"休"</formula>
    </cfRule>
  </conditionalFormatting>
  <conditionalFormatting sqref="P59:Q62">
    <cfRule type="cellIs" dxfId="199" priority="199" operator="equal">
      <formula>"雨"</formula>
    </cfRule>
    <cfRule type="cellIs" dxfId="198" priority="200" operator="equal">
      <formula>"休"</formula>
    </cfRule>
  </conditionalFormatting>
  <conditionalFormatting sqref="G73:H76">
    <cfRule type="cellIs" dxfId="197" priority="193" operator="equal">
      <formula>"雨"</formula>
    </cfRule>
    <cfRule type="cellIs" dxfId="196" priority="194" operator="equal">
      <formula>"休"</formula>
    </cfRule>
  </conditionalFormatting>
  <conditionalFormatting sqref="N73:O76">
    <cfRule type="cellIs" dxfId="195" priority="191" operator="equal">
      <formula>"雨"</formula>
    </cfRule>
    <cfRule type="cellIs" dxfId="194" priority="192" operator="equal">
      <formula>"休"</formula>
    </cfRule>
  </conditionalFormatting>
  <conditionalFormatting sqref="W59:X62">
    <cfRule type="cellIs" dxfId="193" priority="197" operator="equal">
      <formula>"雨"</formula>
    </cfRule>
    <cfRule type="cellIs" dxfId="192" priority="198" operator="equal">
      <formula>"休"</formula>
    </cfRule>
  </conditionalFormatting>
  <conditionalFormatting sqref="AD59:AE62">
    <cfRule type="cellIs" dxfId="191" priority="195" operator="equal">
      <formula>"雨"</formula>
    </cfRule>
    <cfRule type="cellIs" dxfId="190" priority="196" operator="equal">
      <formula>"休"</formula>
    </cfRule>
  </conditionalFormatting>
  <conditionalFormatting sqref="R87:S90">
    <cfRule type="cellIs" dxfId="189" priority="181" operator="equal">
      <formula>"雨"</formula>
    </cfRule>
    <cfRule type="cellIs" dxfId="188" priority="182" operator="equal">
      <formula>"休"</formula>
    </cfRule>
  </conditionalFormatting>
  <conditionalFormatting sqref="Y87:Z90">
    <cfRule type="cellIs" dxfId="187" priority="179" operator="equal">
      <formula>"雨"</formula>
    </cfRule>
    <cfRule type="cellIs" dxfId="186" priority="180" operator="equal">
      <formula>"休"</formula>
    </cfRule>
  </conditionalFormatting>
  <conditionalFormatting sqref="W101:X104">
    <cfRule type="cellIs" dxfId="185" priority="173" operator="equal">
      <formula>"雨"</formula>
    </cfRule>
    <cfRule type="cellIs" dxfId="184" priority="174" operator="equal">
      <formula>"休"</formula>
    </cfRule>
  </conditionalFormatting>
  <conditionalFormatting sqref="AD101:AE104">
    <cfRule type="cellIs" dxfId="183" priority="171" operator="equal">
      <formula>"雨"</formula>
    </cfRule>
    <cfRule type="cellIs" dxfId="182" priority="172" operator="equal">
      <formula>"休"</formula>
    </cfRule>
  </conditionalFormatting>
  <conditionalFormatting sqref="T115:U118">
    <cfRule type="cellIs" dxfId="181" priority="165" operator="equal">
      <formula>"雨"</formula>
    </cfRule>
    <cfRule type="cellIs" dxfId="180" priority="166" operator="equal">
      <formula>"休"</formula>
    </cfRule>
  </conditionalFormatting>
  <conditionalFormatting sqref="AA115:AB118">
    <cfRule type="cellIs" dxfId="179" priority="163" operator="equal">
      <formula>"雨"</formula>
    </cfRule>
    <cfRule type="cellIs" dxfId="178" priority="164" operator="equal">
      <formula>"休"</formula>
    </cfRule>
  </conditionalFormatting>
  <conditionalFormatting sqref="X129:Y132">
    <cfRule type="cellIs" dxfId="177" priority="157" operator="equal">
      <formula>"雨"</formula>
    </cfRule>
    <cfRule type="cellIs" dxfId="176" priority="158" operator="equal">
      <formula>"休"</formula>
    </cfRule>
  </conditionalFormatting>
  <conditionalFormatting sqref="N129:N132">
    <cfRule type="cellIs" dxfId="175" priority="155" operator="equal">
      <formula>"雨"</formula>
    </cfRule>
    <cfRule type="cellIs" dxfId="174" priority="156" operator="equal">
      <formula>"休"</formula>
    </cfRule>
  </conditionalFormatting>
  <conditionalFormatting sqref="P115:P118">
    <cfRule type="cellIs" dxfId="173" priority="137" operator="equal">
      <formula>"雨"</formula>
    </cfRule>
    <cfRule type="cellIs" dxfId="172" priority="138" operator="equal">
      <formula>"休"</formula>
    </cfRule>
  </conditionalFormatting>
  <conditionalFormatting sqref="J115:J118">
    <cfRule type="cellIs" dxfId="171" priority="135" operator="equal">
      <formula>"雨"</formula>
    </cfRule>
    <cfRule type="cellIs" dxfId="170" priority="136" operator="equal">
      <formula>"休"</formula>
    </cfRule>
  </conditionalFormatting>
  <conditionalFormatting sqref="Y101:Y104">
    <cfRule type="cellIs" dxfId="169" priority="117" operator="equal">
      <formula>"雨"</formula>
    </cfRule>
    <cfRule type="cellIs" dxfId="168" priority="118" operator="equal">
      <formula>"休"</formula>
    </cfRule>
  </conditionalFormatting>
  <conditionalFormatting sqref="AC87:AC90">
    <cfRule type="cellIs" dxfId="167" priority="115" operator="equal">
      <formula>"雨"</formula>
    </cfRule>
    <cfRule type="cellIs" dxfId="166" priority="116" operator="equal">
      <formula>"休"</formula>
    </cfRule>
  </conditionalFormatting>
  <conditionalFormatting sqref="U87:U90">
    <cfRule type="cellIs" dxfId="165" priority="109" operator="equal">
      <formula>"雨"</formula>
    </cfRule>
    <cfRule type="cellIs" dxfId="164" priority="110" operator="equal">
      <formula>"休"</formula>
    </cfRule>
  </conditionalFormatting>
  <conditionalFormatting sqref="O87:O90">
    <cfRule type="cellIs" dxfId="163" priority="107" operator="equal">
      <formula>"雨"</formula>
    </cfRule>
    <cfRule type="cellIs" dxfId="162" priority="108" operator="equal">
      <formula>"休"</formula>
    </cfRule>
  </conditionalFormatting>
  <conditionalFormatting sqref="G87:G90">
    <cfRule type="cellIs" dxfId="161" priority="101" operator="equal">
      <formula>"雨"</formula>
    </cfRule>
    <cfRule type="cellIs" dxfId="160" priority="102" operator="equal">
      <formula>"休"</formula>
    </cfRule>
  </conditionalFormatting>
  <conditionalFormatting sqref="AE73:AE76">
    <cfRule type="cellIs" dxfId="159" priority="99" operator="equal">
      <formula>"雨"</formula>
    </cfRule>
    <cfRule type="cellIs" dxfId="158" priority="100" operator="equal">
      <formula>"休"</formula>
    </cfRule>
  </conditionalFormatting>
  <conditionalFormatting sqref="W73:W76">
    <cfRule type="cellIs" dxfId="157" priority="93" operator="equal">
      <formula>"雨"</formula>
    </cfRule>
    <cfRule type="cellIs" dxfId="156" priority="94" operator="equal">
      <formula>"休"</formula>
    </cfRule>
  </conditionalFormatting>
  <conditionalFormatting sqref="Q73:Q76">
    <cfRule type="cellIs" dxfId="155" priority="91" operator="equal">
      <formula>"雨"</formula>
    </cfRule>
    <cfRule type="cellIs" dxfId="154" priority="92" operator="equal">
      <formula>"休"</formula>
    </cfRule>
  </conditionalFormatting>
  <conditionalFormatting sqref="I73:I76">
    <cfRule type="cellIs" dxfId="153" priority="85" operator="equal">
      <formula>"雨"</formula>
    </cfRule>
    <cfRule type="cellIs" dxfId="152" priority="86" operator="equal">
      <formula>"休"</formula>
    </cfRule>
  </conditionalFormatting>
  <conditionalFormatting sqref="AA59:AA62">
    <cfRule type="cellIs" dxfId="151" priority="83" operator="equal">
      <formula>"雨"</formula>
    </cfRule>
    <cfRule type="cellIs" dxfId="150" priority="84" operator="equal">
      <formula>"休"</formula>
    </cfRule>
  </conditionalFormatting>
  <conditionalFormatting sqref="S59:S62">
    <cfRule type="cellIs" dxfId="149" priority="77" operator="equal">
      <formula>"雨"</formula>
    </cfRule>
    <cfRule type="cellIs" dxfId="148" priority="78" operator="equal">
      <formula>"休"</formula>
    </cfRule>
  </conditionalFormatting>
  <conditionalFormatting sqref="M59:M62">
    <cfRule type="cellIs" dxfId="147" priority="75" operator="equal">
      <formula>"雨"</formula>
    </cfRule>
    <cfRule type="cellIs" dxfId="146" priority="76" operator="equal">
      <formula>"休"</formula>
    </cfRule>
  </conditionalFormatting>
  <conditionalFormatting sqref="U129:U132">
    <cfRule type="cellIs" dxfId="145" priority="229" operator="equal">
      <formula>"雨"</formula>
    </cfRule>
    <cfRule type="cellIs" dxfId="144" priority="230" operator="equal">
      <formula>"休"</formula>
    </cfRule>
  </conditionalFormatting>
  <conditionalFormatting sqref="I115:I118">
    <cfRule type="cellIs" dxfId="143" priority="133" operator="equal">
      <formula>"雨"</formula>
    </cfRule>
    <cfRule type="cellIs" dxfId="142" priority="134" operator="equal">
      <formula>"休"</formula>
    </cfRule>
  </conditionalFormatting>
  <conditionalFormatting sqref="E101:E104">
    <cfRule type="cellIs" dxfId="141" priority="131" operator="equal">
      <formula>"雨"</formula>
    </cfRule>
    <cfRule type="cellIs" dxfId="140" priority="132" operator="equal">
      <formula>"休"</formula>
    </cfRule>
  </conditionalFormatting>
  <conditionalFormatting sqref="V31:W34">
    <cfRule type="cellIs" dxfId="139" priority="213" operator="equal">
      <formula>"雨"</formula>
    </cfRule>
    <cfRule type="cellIs" dxfId="138" priority="214" operator="equal">
      <formula>"休"</formula>
    </cfRule>
  </conditionalFormatting>
  <conditionalFormatting sqref="AC31:AD34">
    <cfRule type="cellIs" dxfId="137" priority="211" operator="equal">
      <formula>"雨"</formula>
    </cfRule>
    <cfRule type="cellIs" dxfId="136" priority="212" operator="equal">
      <formula>"休"</formula>
    </cfRule>
  </conditionalFormatting>
  <conditionalFormatting sqref="E45:F48">
    <cfRule type="cellIs" dxfId="135" priority="209" operator="equal">
      <formula>"雨"</formula>
    </cfRule>
    <cfRule type="cellIs" dxfId="134" priority="210" operator="equal">
      <formula>"休"</formula>
    </cfRule>
  </conditionalFormatting>
  <conditionalFormatting sqref="L45:M48">
    <cfRule type="cellIs" dxfId="133" priority="207" operator="equal">
      <formula>"雨"</formula>
    </cfRule>
    <cfRule type="cellIs" dxfId="132" priority="208" operator="equal">
      <formula>"休"</formula>
    </cfRule>
  </conditionalFormatting>
  <conditionalFormatting sqref="S45:T48">
    <cfRule type="cellIs" dxfId="131" priority="205" operator="equal">
      <formula>"雨"</formula>
    </cfRule>
    <cfRule type="cellIs" dxfId="130" priority="206" operator="equal">
      <formula>"休"</formula>
    </cfRule>
  </conditionalFormatting>
  <conditionalFormatting sqref="Z45:AA48">
    <cfRule type="cellIs" dxfId="129" priority="203" operator="equal">
      <formula>"雨"</formula>
    </cfRule>
    <cfRule type="cellIs" dxfId="128" priority="204" operator="equal">
      <formula>"休"</formula>
    </cfRule>
  </conditionalFormatting>
  <conditionalFormatting sqref="U73:V76">
    <cfRule type="cellIs" dxfId="127" priority="189" operator="equal">
      <formula>"雨"</formula>
    </cfRule>
    <cfRule type="cellIs" dxfId="126" priority="190" operator="equal">
      <formula>"休"</formula>
    </cfRule>
  </conditionalFormatting>
  <conditionalFormatting sqref="AB73:AC76">
    <cfRule type="cellIs" dxfId="125" priority="187" operator="equal">
      <formula>"雨"</formula>
    </cfRule>
    <cfRule type="cellIs" dxfId="124" priority="188" operator="equal">
      <formula>"休"</formula>
    </cfRule>
  </conditionalFormatting>
  <conditionalFormatting sqref="D87:E90">
    <cfRule type="cellIs" dxfId="123" priority="185" operator="equal">
      <formula>"雨"</formula>
    </cfRule>
    <cfRule type="cellIs" dxfId="122" priority="186" operator="equal">
      <formula>"休"</formula>
    </cfRule>
  </conditionalFormatting>
  <conditionalFormatting sqref="K87:L90">
    <cfRule type="cellIs" dxfId="121" priority="183" operator="equal">
      <formula>"雨"</formula>
    </cfRule>
    <cfRule type="cellIs" dxfId="120" priority="184" operator="equal">
      <formula>"休"</formula>
    </cfRule>
  </conditionalFormatting>
  <conditionalFormatting sqref="I101:J104">
    <cfRule type="cellIs" dxfId="119" priority="177" operator="equal">
      <formula>"雨"</formula>
    </cfRule>
    <cfRule type="cellIs" dxfId="118" priority="178" operator="equal">
      <formula>"休"</formula>
    </cfRule>
  </conditionalFormatting>
  <conditionalFormatting sqref="P101:Q104">
    <cfRule type="cellIs" dxfId="117" priority="175" operator="equal">
      <formula>"雨"</formula>
    </cfRule>
    <cfRule type="cellIs" dxfId="116" priority="176" operator="equal">
      <formula>"休"</formula>
    </cfRule>
  </conditionalFormatting>
  <conditionalFormatting sqref="F115:G118">
    <cfRule type="cellIs" dxfId="115" priority="169" operator="equal">
      <formula>"雨"</formula>
    </cfRule>
    <cfRule type="cellIs" dxfId="114" priority="170" operator="equal">
      <formula>"休"</formula>
    </cfRule>
  </conditionalFormatting>
  <conditionalFormatting sqref="M115:N118">
    <cfRule type="cellIs" dxfId="113" priority="167" operator="equal">
      <formula>"雨"</formula>
    </cfRule>
    <cfRule type="cellIs" dxfId="112" priority="168" operator="equal">
      <formula>"休"</formula>
    </cfRule>
  </conditionalFormatting>
  <conditionalFormatting sqref="J129:K132">
    <cfRule type="cellIs" dxfId="111" priority="161" operator="equal">
      <formula>"雨"</formula>
    </cfRule>
    <cfRule type="cellIs" dxfId="110" priority="162" operator="equal">
      <formula>"休"</formula>
    </cfRule>
  </conditionalFormatting>
  <conditionalFormatting sqref="Q129:R132">
    <cfRule type="cellIs" dxfId="109" priority="159" operator="equal">
      <formula>"雨"</formula>
    </cfRule>
    <cfRule type="cellIs" dxfId="108" priority="160" operator="equal">
      <formula>"休"</formula>
    </cfRule>
  </conditionalFormatting>
  <conditionalFormatting sqref="M129:M132">
    <cfRule type="cellIs" dxfId="107" priority="153" operator="equal">
      <formula>"雨"</formula>
    </cfRule>
    <cfRule type="cellIs" dxfId="106" priority="154" operator="equal">
      <formula>"休"</formula>
    </cfRule>
  </conditionalFormatting>
  <conditionalFormatting sqref="G129:G132">
    <cfRule type="cellIs" dxfId="105" priority="151" operator="equal">
      <formula>"雨"</formula>
    </cfRule>
    <cfRule type="cellIs" dxfId="104" priority="152" operator="equal">
      <formula>"休"</formula>
    </cfRule>
  </conditionalFormatting>
  <conditionalFormatting sqref="F129:F132">
    <cfRule type="cellIs" dxfId="103" priority="149" operator="equal">
      <formula>"雨"</formula>
    </cfRule>
    <cfRule type="cellIs" dxfId="102" priority="150" operator="equal">
      <formula>"休"</formula>
    </cfRule>
  </conditionalFormatting>
  <conditionalFormatting sqref="AE115:AE118">
    <cfRule type="cellIs" dxfId="101" priority="147" operator="equal">
      <formula>"雨"</formula>
    </cfRule>
    <cfRule type="cellIs" dxfId="100" priority="148" operator="equal">
      <formula>"休"</formula>
    </cfRule>
  </conditionalFormatting>
  <conditionalFormatting sqref="AD115:AD118">
    <cfRule type="cellIs" dxfId="99" priority="145" operator="equal">
      <formula>"雨"</formula>
    </cfRule>
    <cfRule type="cellIs" dxfId="98" priority="146" operator="equal">
      <formula>"休"</formula>
    </cfRule>
  </conditionalFormatting>
  <conditionalFormatting sqref="X115:X118">
    <cfRule type="cellIs" dxfId="97" priority="143" operator="equal">
      <formula>"雨"</formula>
    </cfRule>
    <cfRule type="cellIs" dxfId="96" priority="144" operator="equal">
      <formula>"休"</formula>
    </cfRule>
  </conditionalFormatting>
  <conditionalFormatting sqref="W115:W118">
    <cfRule type="cellIs" dxfId="95" priority="141" operator="equal">
      <formula>"雨"</formula>
    </cfRule>
    <cfRule type="cellIs" dxfId="94" priority="142" operator="equal">
      <formula>"休"</formula>
    </cfRule>
  </conditionalFormatting>
  <conditionalFormatting sqref="Q115:Q118">
    <cfRule type="cellIs" dxfId="93" priority="139" operator="equal">
      <formula>"雨"</formula>
    </cfRule>
    <cfRule type="cellIs" dxfId="92" priority="140" operator="equal">
      <formula>"休"</formula>
    </cfRule>
  </conditionalFormatting>
  <conditionalFormatting sqref="D101:D104">
    <cfRule type="cellIs" dxfId="91" priority="129" operator="equal">
      <formula>"雨"</formula>
    </cfRule>
    <cfRule type="cellIs" dxfId="90" priority="130" operator="equal">
      <formula>"休"</formula>
    </cfRule>
  </conditionalFormatting>
  <conditionalFormatting sqref="L101:L104">
    <cfRule type="cellIs" dxfId="89" priority="127" operator="equal">
      <formula>"雨"</formula>
    </cfRule>
    <cfRule type="cellIs" dxfId="88" priority="128" operator="equal">
      <formula>"休"</formula>
    </cfRule>
  </conditionalFormatting>
  <conditionalFormatting sqref="K101:K104">
    <cfRule type="cellIs" dxfId="87" priority="125" operator="equal">
      <formula>"雨"</formula>
    </cfRule>
    <cfRule type="cellIs" dxfId="86" priority="126" operator="equal">
      <formula>"休"</formula>
    </cfRule>
  </conditionalFormatting>
  <conditionalFormatting sqref="S101:S104">
    <cfRule type="cellIs" dxfId="85" priority="123" operator="equal">
      <formula>"雨"</formula>
    </cfRule>
    <cfRule type="cellIs" dxfId="84" priority="124" operator="equal">
      <formula>"休"</formula>
    </cfRule>
  </conditionalFormatting>
  <conditionalFormatting sqref="R101:R104">
    <cfRule type="cellIs" dxfId="83" priority="121" operator="equal">
      <formula>"雨"</formula>
    </cfRule>
    <cfRule type="cellIs" dxfId="82" priority="122" operator="equal">
      <formula>"休"</formula>
    </cfRule>
  </conditionalFormatting>
  <conditionalFormatting sqref="Z101:Z104">
    <cfRule type="cellIs" dxfId="81" priority="119" operator="equal">
      <formula>"雨"</formula>
    </cfRule>
    <cfRule type="cellIs" dxfId="80" priority="120" operator="equal">
      <formula>"休"</formula>
    </cfRule>
  </conditionalFormatting>
  <conditionalFormatting sqref="AB87:AB90">
    <cfRule type="cellIs" dxfId="79" priority="113" operator="equal">
      <formula>"雨"</formula>
    </cfRule>
    <cfRule type="cellIs" dxfId="78" priority="114" operator="equal">
      <formula>"休"</formula>
    </cfRule>
  </conditionalFormatting>
  <conditionalFormatting sqref="V87:V90">
    <cfRule type="cellIs" dxfId="77" priority="111" operator="equal">
      <formula>"雨"</formula>
    </cfRule>
    <cfRule type="cellIs" dxfId="76" priority="112" operator="equal">
      <formula>"休"</formula>
    </cfRule>
  </conditionalFormatting>
  <conditionalFormatting sqref="N87:N90">
    <cfRule type="cellIs" dxfId="75" priority="105" operator="equal">
      <formula>"雨"</formula>
    </cfRule>
    <cfRule type="cellIs" dxfId="74" priority="106" operator="equal">
      <formula>"休"</formula>
    </cfRule>
  </conditionalFormatting>
  <conditionalFormatting sqref="H87:H90">
    <cfRule type="cellIs" dxfId="73" priority="103" operator="equal">
      <formula>"雨"</formula>
    </cfRule>
    <cfRule type="cellIs" dxfId="72" priority="104" operator="equal">
      <formula>"休"</formula>
    </cfRule>
  </conditionalFormatting>
  <conditionalFormatting sqref="AD73:AD76">
    <cfRule type="cellIs" dxfId="71" priority="97" operator="equal">
      <formula>"雨"</formula>
    </cfRule>
    <cfRule type="cellIs" dxfId="70" priority="98" operator="equal">
      <formula>"休"</formula>
    </cfRule>
  </conditionalFormatting>
  <conditionalFormatting sqref="X73:X76">
    <cfRule type="cellIs" dxfId="69" priority="95" operator="equal">
      <formula>"雨"</formula>
    </cfRule>
    <cfRule type="cellIs" dxfId="68" priority="96" operator="equal">
      <formula>"休"</formula>
    </cfRule>
  </conditionalFormatting>
  <conditionalFormatting sqref="P73:P76">
    <cfRule type="cellIs" dxfId="67" priority="89" operator="equal">
      <formula>"雨"</formula>
    </cfRule>
    <cfRule type="cellIs" dxfId="66" priority="90" operator="equal">
      <formula>"休"</formula>
    </cfRule>
  </conditionalFormatting>
  <conditionalFormatting sqref="J73:J76">
    <cfRule type="cellIs" dxfId="65" priority="87" operator="equal">
      <formula>"雨"</formula>
    </cfRule>
    <cfRule type="cellIs" dxfId="64" priority="88" operator="equal">
      <formula>"休"</formula>
    </cfRule>
  </conditionalFormatting>
  <conditionalFormatting sqref="Z59:Z62">
    <cfRule type="cellIs" dxfId="63" priority="81" operator="equal">
      <formula>"雨"</formula>
    </cfRule>
    <cfRule type="cellIs" dxfId="62" priority="82" operator="equal">
      <formula>"休"</formula>
    </cfRule>
  </conditionalFormatting>
  <conditionalFormatting sqref="T59:T62">
    <cfRule type="cellIs" dxfId="61" priority="79" operator="equal">
      <formula>"雨"</formula>
    </cfRule>
    <cfRule type="cellIs" dxfId="60" priority="80" operator="equal">
      <formula>"休"</formula>
    </cfRule>
  </conditionalFormatting>
  <conditionalFormatting sqref="L59:L62">
    <cfRule type="cellIs" dxfId="59" priority="73" operator="equal">
      <formula>"雨"</formula>
    </cfRule>
    <cfRule type="cellIs" dxfId="58" priority="74" operator="equal">
      <formula>"休"</formula>
    </cfRule>
  </conditionalFormatting>
  <conditionalFormatting sqref="F59:F62">
    <cfRule type="cellIs" dxfId="57" priority="71" operator="equal">
      <formula>"雨"</formula>
    </cfRule>
    <cfRule type="cellIs" dxfId="56" priority="72" operator="equal">
      <formula>"休"</formula>
    </cfRule>
  </conditionalFormatting>
  <conditionalFormatting sqref="E59:E62">
    <cfRule type="cellIs" dxfId="55" priority="69" operator="equal">
      <formula>"雨"</formula>
    </cfRule>
    <cfRule type="cellIs" dxfId="54" priority="70" operator="equal">
      <formula>"休"</formula>
    </cfRule>
  </conditionalFormatting>
  <conditionalFormatting sqref="P45:P48">
    <cfRule type="cellIs" dxfId="53" priority="67" operator="equal">
      <formula>"雨"</formula>
    </cfRule>
    <cfRule type="cellIs" dxfId="52" priority="68" operator="equal">
      <formula>"休"</formula>
    </cfRule>
  </conditionalFormatting>
  <conditionalFormatting sqref="O45:O48">
    <cfRule type="cellIs" dxfId="51" priority="65" operator="equal">
      <formula>"雨"</formula>
    </cfRule>
    <cfRule type="cellIs" dxfId="50" priority="66" operator="equal">
      <formula>"休"</formula>
    </cfRule>
  </conditionalFormatting>
  <conditionalFormatting sqref="W45:W48">
    <cfRule type="cellIs" dxfId="49" priority="63" operator="equal">
      <formula>"雨"</formula>
    </cfRule>
    <cfRule type="cellIs" dxfId="48" priority="64" operator="equal">
      <formula>"休"</formula>
    </cfRule>
  </conditionalFormatting>
  <conditionalFormatting sqref="V45:V48">
    <cfRule type="cellIs" dxfId="47" priority="61" operator="equal">
      <formula>"雨"</formula>
    </cfRule>
    <cfRule type="cellIs" dxfId="46" priority="62" operator="equal">
      <formula>"休"</formula>
    </cfRule>
  </conditionalFormatting>
  <conditionalFormatting sqref="AD45:AD48">
    <cfRule type="cellIs" dxfId="45" priority="59" operator="equal">
      <formula>"雨"</formula>
    </cfRule>
    <cfRule type="cellIs" dxfId="44" priority="60" operator="equal">
      <formula>"休"</formula>
    </cfRule>
  </conditionalFormatting>
  <conditionalFormatting sqref="AC45:AC48">
    <cfRule type="cellIs" dxfId="43" priority="57" operator="equal">
      <formula>"雨"</formula>
    </cfRule>
    <cfRule type="cellIs" dxfId="42" priority="58" operator="equal">
      <formula>"休"</formula>
    </cfRule>
  </conditionalFormatting>
  <conditionalFormatting sqref="I45:I48">
    <cfRule type="cellIs" dxfId="41" priority="55" operator="equal">
      <formula>"雨"</formula>
    </cfRule>
    <cfRule type="cellIs" dxfId="40" priority="56" operator="equal">
      <formula>"休"</formula>
    </cfRule>
  </conditionalFormatting>
  <conditionalFormatting sqref="AF31:AF34">
    <cfRule type="cellIs" dxfId="39" priority="51" operator="equal">
      <formula>"雨"</formula>
    </cfRule>
    <cfRule type="cellIs" dxfId="38" priority="52" operator="equal">
      <formula>"休"</formula>
    </cfRule>
  </conditionalFormatting>
  <conditionalFormatting sqref="Y31:Y34">
    <cfRule type="cellIs" dxfId="37" priority="47" operator="equal">
      <formula>"雨"</formula>
    </cfRule>
    <cfRule type="cellIs" dxfId="36" priority="48" operator="equal">
      <formula>"休"</formula>
    </cfRule>
  </conditionalFormatting>
  <conditionalFormatting sqref="R31:R34">
    <cfRule type="cellIs" dxfId="35" priority="43" operator="equal">
      <formula>"雨"</formula>
    </cfRule>
    <cfRule type="cellIs" dxfId="34" priority="44" operator="equal">
      <formula>"休"</formula>
    </cfRule>
  </conditionalFormatting>
  <conditionalFormatting sqref="K31:K34">
    <cfRule type="cellIs" dxfId="33" priority="39" operator="equal">
      <formula>"雨"</formula>
    </cfRule>
    <cfRule type="cellIs" dxfId="32" priority="40" operator="equal">
      <formula>"休"</formula>
    </cfRule>
  </conditionalFormatting>
  <conditionalFormatting sqref="N17:N20">
    <cfRule type="cellIs" dxfId="31" priority="35" operator="equal">
      <formula>"雨"</formula>
    </cfRule>
    <cfRule type="cellIs" dxfId="30" priority="36" operator="equal">
      <formula>"休"</formula>
    </cfRule>
  </conditionalFormatting>
  <conditionalFormatting sqref="G17:G20">
    <cfRule type="cellIs" dxfId="29" priority="31" operator="equal">
      <formula>"雨"</formula>
    </cfRule>
    <cfRule type="cellIs" dxfId="28" priority="32" operator="equal">
      <formula>"休"</formula>
    </cfRule>
  </conditionalFormatting>
  <conditionalFormatting sqref="U17:U20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17:T20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B17:AB20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AA17:AA20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AI34">
    <cfRule type="expression" dxfId="19" priority="20">
      <formula>AI34="NG"</formula>
    </cfRule>
  </conditionalFormatting>
  <conditionalFormatting sqref="AI48">
    <cfRule type="expression" dxfId="18" priority="19">
      <formula>AI48="NG"</formula>
    </cfRule>
  </conditionalFormatting>
  <conditionalFormatting sqref="AI62">
    <cfRule type="expression" dxfId="17" priority="18">
      <formula>AI62="NG"</formula>
    </cfRule>
  </conditionalFormatting>
  <conditionalFormatting sqref="AI76">
    <cfRule type="expression" dxfId="16" priority="17">
      <formula>AI76="NG"</formula>
    </cfRule>
  </conditionalFormatting>
  <conditionalFormatting sqref="AI90">
    <cfRule type="expression" dxfId="15" priority="16">
      <formula>AI90="NG"</formula>
    </cfRule>
  </conditionalFormatting>
  <conditionalFormatting sqref="AI104">
    <cfRule type="expression" dxfId="14" priority="15">
      <formula>AI104="NG"</formula>
    </cfRule>
  </conditionalFormatting>
  <conditionalFormatting sqref="AI118">
    <cfRule type="expression" dxfId="13" priority="14">
      <formula>AI118="NG"</formula>
    </cfRule>
  </conditionalFormatting>
  <conditionalFormatting sqref="AI132">
    <cfRule type="expression" dxfId="12" priority="13">
      <formula>AI132="NG"</formula>
    </cfRule>
  </conditionalFormatting>
  <conditionalFormatting sqref="AI146">
    <cfRule type="expression" dxfId="11" priority="12">
      <formula>AI146="NG"</formula>
    </cfRule>
  </conditionalFormatting>
  <conditionalFormatting sqref="AI160">
    <cfRule type="expression" dxfId="10" priority="11">
      <formula>AI160="NG"</formula>
    </cfRule>
  </conditionalFormatting>
  <conditionalFormatting sqref="AI174">
    <cfRule type="expression" dxfId="9" priority="10">
      <formula>AI174="NG"</formula>
    </cfRule>
  </conditionalFormatting>
  <conditionalFormatting sqref="AI188">
    <cfRule type="expression" dxfId="8" priority="9">
      <formula>AI188="NG"</formula>
    </cfRule>
  </conditionalFormatting>
  <conditionalFormatting sqref="AI202">
    <cfRule type="expression" dxfId="7" priority="8">
      <formula>AI202="NG"</formula>
    </cfRule>
  </conditionalFormatting>
  <conditionalFormatting sqref="AI216">
    <cfRule type="expression" dxfId="6" priority="7">
      <formula>AI216="NG"</formula>
    </cfRule>
  </conditionalFormatting>
  <conditionalFormatting sqref="AI230">
    <cfRule type="expression" dxfId="5" priority="6">
      <formula>AI230="NG"</formula>
    </cfRule>
  </conditionalFormatting>
  <conditionalFormatting sqref="AI244">
    <cfRule type="expression" dxfId="4" priority="5">
      <formula>AI244="NG"</formula>
    </cfRule>
  </conditionalFormatting>
  <conditionalFormatting sqref="AI258">
    <cfRule type="expression" dxfId="3" priority="4">
      <formula>AI258="NG"</formula>
    </cfRule>
  </conditionalFormatting>
  <conditionalFormatting sqref="AI272">
    <cfRule type="expression" dxfId="2" priority="3">
      <formula>AI272="NG"</formula>
    </cfRule>
  </conditionalFormatting>
  <conditionalFormatting sqref="AI286">
    <cfRule type="expression" dxfId="1" priority="2">
      <formula>AI286="NG"</formula>
    </cfRule>
  </conditionalFormatting>
  <conditionalFormatting sqref="AI300">
    <cfRule type="expression" dxfId="0" priority="1">
      <formula>AI300="NG"</formula>
    </cfRule>
  </conditionalFormatting>
  <dataValidations count="3">
    <dataValidation type="list" allowBlank="1" showInputMessage="1" showErrorMessage="1" sqref="C185:AG186 C269:AG270 C157:AG158 C297:AG298 C199:AG200 C283:AG284 C213:AG214 C227:AG228 C143:E144 C241:AG242 C255:AG256 C171:AG172 F143:AG144 C129:AG130 AG129:AG130 C115:AG116 C101:AG102 C87:AG88 C73:AG74 C59:AG60 C45:AG46 C31:AG32 C17:AG18">
      <formula1>$AM$13</formula1>
    </dataValidation>
    <dataValidation type="list" showInputMessage="1" showErrorMessage="1" sqref="C117:AG118 C159:AG160 C89:AG90 C299:AG300 C145:AG146 C103:AG104 C33:AG34 C47:AG48 C131:AG132 C19:AG20 C173:AG174 C187:AG188 C201:AG202 C215:AG216 C229:AG230 C243:AG244 C257:AG258 C271:AG272 C285:AG286 C75:AG76 C61:AG62">
      <formula1>$AM$13:$AM$14</formula1>
    </dataValidation>
    <dataValidation type="list" allowBlank="1" showInputMessage="1" showErrorMessage="1" sqref="C15:AG16 C29:AG30 C43:AG44 C57:AG58 C71:AG72 C85:AG86 C99:AG100 C113:AG114 C127:AG128 C141:AG142 C155:AG156 C169:AG170 C183:AG184 C197:AG198 C211:AG212 C225:AG226 C239:AG240 C253:AG254 C267:AG268 C281:AG282 C295:AG296">
      <formula1>$AM$4:$AM$8</formula1>
    </dataValidation>
  </dataValidations>
  <pageMargins left="0.51181102362204722" right="0.11811023622047245" top="0.55118110236220474" bottom="0.35433070866141736" header="0.31496062992125984" footer="0.31496062992125984"/>
  <pageSetup paperSize="9" scale="61" fitToHeight="0" orientation="portrait" r:id="rId1"/>
  <headerFooter>
    <oddHeader xml:space="preserve">&amp;R&amp;"ＤＦ特太ゴシック体,標準"（別紙１）&amp;"-,標準"
</oddHeader>
  </headerFooter>
  <rowBreaks count="2" manualBreakCount="2">
    <brk id="134" max="34" man="1"/>
    <brk id="262" max="3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参考様式１</vt:lpstr>
      <vt:lpstr>記入例</vt:lpstr>
      <vt:lpstr>記入例!Print_Area</vt:lpstr>
      <vt:lpstr>参考様式１!Print_Area</vt:lpstr>
      <vt:lpstr>記入例!Print_Titles</vt:lpstr>
      <vt:lpstr>参考様式１!Print_Titles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福岡県</cp:lastModifiedBy>
  <cp:lastPrinted>2025-03-12T00:25:17Z</cp:lastPrinted>
  <dcterms:created xsi:type="dcterms:W3CDTF">2018-12-07T04:03:56Z</dcterms:created>
  <dcterms:modified xsi:type="dcterms:W3CDTF">2025-03-12T00:34:00Z</dcterms:modified>
</cp:coreProperties>
</file>