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T:\172県土整備企画課\令和7年度\K_働き方改革\K2_週休2日工事\K201_試行要領改定\試行要領の改定（R7.10.1)\01_通知\①_福岡県県土整備部における週休２日工事試行要領の一部改定について（通知）\PDF\"/>
    </mc:Choice>
  </mc:AlternateContent>
  <bookViews>
    <workbookView xWindow="0" yWindow="0" windowWidth="9696" windowHeight="5808" activeTab="1"/>
  </bookViews>
  <sheets>
    <sheet name="230-1(交替制)" sheetId="2" r:id="rId1"/>
    <sheet name="230-3(交替制・完全)" sheetId="3" r:id="rId2"/>
  </sheets>
  <externalReferences>
    <externalReference r:id="rId3"/>
  </externalReferences>
  <definedNames>
    <definedName name="page1">#REF!</definedName>
    <definedName name="page2">#REF!</definedName>
    <definedName name="_xlnm.Print_Area" localSheetId="0">'230-1(交替制)'!$A$1:$AO$531</definedName>
    <definedName name="_xlnm.Print_Area" localSheetId="1">'230-3(交替制・完全)'!$A$1:$DB$132</definedName>
    <definedName name="_xlnm.Print_Titles" localSheetId="0">'230-1(交替制)'!$1:$22</definedName>
    <definedName name="夏休" localSheetId="0">#REF!</definedName>
    <definedName name="夏休">#REF!</definedName>
    <definedName name="技能講習名">#REF!</definedName>
    <definedName name="許可業種">#REF!</definedName>
    <definedName name="血液型">#REF!</definedName>
    <definedName name="工種">#REF!</definedName>
    <definedName name="工種１">#REF!</definedName>
    <definedName name="工種工種">#REF!</definedName>
    <definedName name="祝日" localSheetId="0">#REF!</definedName>
    <definedName name="祝日">#REF!</definedName>
    <definedName name="職種名">#REF!</definedName>
    <definedName name="中止" localSheetId="0">#REF!</definedName>
    <definedName name="中止">#REF!</definedName>
    <definedName name="通常" localSheetId="0">#REF!</definedName>
    <definedName name="通常">#REF!</definedName>
    <definedName name="通常実績" localSheetId="0">#REF!</definedName>
    <definedName name="通常実績">#REF!</definedName>
    <definedName name="冬休" localSheetId="0">#REF!</definedName>
    <definedName name="冬休">#REF!</definedName>
    <definedName name="特殊健康診断名">#REF!</definedName>
    <definedName name="特別教育名">#REF!</definedName>
    <definedName name="免許資格名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I133" i="3" l="1"/>
  <c r="AH133" i="3"/>
  <c r="R133" i="3"/>
  <c r="Q133" i="3"/>
  <c r="AI132" i="3"/>
  <c r="AH132" i="3"/>
  <c r="R132" i="3"/>
  <c r="Q132" i="3"/>
  <c r="DA131" i="3"/>
  <c r="CZ131" i="3"/>
  <c r="CU131" i="3" s="1"/>
  <c r="CV131" i="3"/>
  <c r="CJ131" i="3"/>
  <c r="CI131" i="3"/>
  <c r="CE131" i="3"/>
  <c r="CD131" i="3"/>
  <c r="BR131" i="3"/>
  <c r="BQ131" i="3"/>
  <c r="BL131" i="3" s="1"/>
  <c r="BM131" i="3"/>
  <c r="BA131" i="3"/>
  <c r="AZ131" i="3"/>
  <c r="AV131" i="3"/>
  <c r="AU131" i="3"/>
  <c r="AI131" i="3"/>
  <c r="AH131" i="3"/>
  <c r="AC131" i="3" s="1"/>
  <c r="AD131" i="3"/>
  <c r="R131" i="3"/>
  <c r="Q131" i="3"/>
  <c r="L131" i="3" s="1"/>
  <c r="M131" i="3"/>
  <c r="DA130" i="3"/>
  <c r="CZ130" i="3"/>
  <c r="CJ130" i="3"/>
  <c r="CI130" i="3"/>
  <c r="BR130" i="3"/>
  <c r="BQ130" i="3"/>
  <c r="BA130" i="3"/>
  <c r="AZ130" i="3"/>
  <c r="AI130" i="3"/>
  <c r="AH130" i="3"/>
  <c r="R130" i="3"/>
  <c r="Q130" i="3"/>
  <c r="DA129" i="3"/>
  <c r="CZ129" i="3"/>
  <c r="CJ129" i="3"/>
  <c r="CI129" i="3"/>
  <c r="BR129" i="3"/>
  <c r="BQ129" i="3"/>
  <c r="BA129" i="3"/>
  <c r="AZ129" i="3"/>
  <c r="AI129" i="3"/>
  <c r="AH129" i="3"/>
  <c r="R129" i="3"/>
  <c r="Q129" i="3"/>
  <c r="DA128" i="3"/>
  <c r="CZ128" i="3"/>
  <c r="CU128" i="3" s="1"/>
  <c r="CV128" i="3"/>
  <c r="CJ128" i="3"/>
  <c r="CI128" i="3"/>
  <c r="CE128" i="3"/>
  <c r="BR128" i="3"/>
  <c r="BQ128" i="3"/>
  <c r="BL128" i="3" s="1"/>
  <c r="BM128" i="3"/>
  <c r="BA128" i="3"/>
  <c r="AZ128" i="3"/>
  <c r="AV128" i="3"/>
  <c r="AI128" i="3"/>
  <c r="AH128" i="3"/>
  <c r="AC128" i="3" s="1"/>
  <c r="AD128" i="3"/>
  <c r="R128" i="3"/>
  <c r="Q128" i="3"/>
  <c r="M128" i="3"/>
  <c r="DA127" i="3"/>
  <c r="CZ127" i="3"/>
  <c r="CV127" i="3"/>
  <c r="CJ127" i="3"/>
  <c r="CI127" i="3"/>
  <c r="CE127" i="3"/>
  <c r="BR127" i="3"/>
  <c r="BQ127" i="3"/>
  <c r="BL127" i="3" s="1"/>
  <c r="BM127" i="3"/>
  <c r="BA127" i="3"/>
  <c r="AZ127" i="3"/>
  <c r="AV127" i="3"/>
  <c r="AI127" i="3"/>
  <c r="AH127" i="3"/>
  <c r="AD127" i="3"/>
  <c r="R127" i="3"/>
  <c r="Q127" i="3"/>
  <c r="L127" i="3" s="1"/>
  <c r="M127" i="3"/>
  <c r="DA126" i="3"/>
  <c r="CZ126" i="3"/>
  <c r="CU126" i="3" s="1"/>
  <c r="CV126" i="3"/>
  <c r="CJ126" i="3"/>
  <c r="CI126" i="3"/>
  <c r="CE126" i="3"/>
  <c r="BR126" i="3"/>
  <c r="BQ126" i="3"/>
  <c r="BM126" i="3"/>
  <c r="BA126" i="3"/>
  <c r="AZ126" i="3"/>
  <c r="AU126" i="3" s="1"/>
  <c r="AV126" i="3"/>
  <c r="AI126" i="3"/>
  <c r="AH126" i="3"/>
  <c r="AC126" i="3" s="1"/>
  <c r="AD126" i="3"/>
  <c r="R126" i="3"/>
  <c r="Q126" i="3"/>
  <c r="M126" i="3"/>
  <c r="DA125" i="3"/>
  <c r="CZ125" i="3"/>
  <c r="CJ125" i="3"/>
  <c r="CI125" i="3"/>
  <c r="BR125" i="3"/>
  <c r="BQ125" i="3"/>
  <c r="BA125" i="3"/>
  <c r="AZ125" i="3"/>
  <c r="AI125" i="3"/>
  <c r="AH125" i="3"/>
  <c r="R125" i="3"/>
  <c r="Q125" i="3"/>
  <c r="DA124" i="3"/>
  <c r="CZ124" i="3"/>
  <c r="CJ124" i="3"/>
  <c r="CI124" i="3"/>
  <c r="BR124" i="3"/>
  <c r="BQ124" i="3"/>
  <c r="BA124" i="3"/>
  <c r="AZ124" i="3"/>
  <c r="AI124" i="3"/>
  <c r="AH124" i="3"/>
  <c r="R124" i="3"/>
  <c r="Q124" i="3"/>
  <c r="DA123" i="3"/>
  <c r="CZ123" i="3"/>
  <c r="CV123" i="3"/>
  <c r="CJ123" i="3"/>
  <c r="CI123" i="3"/>
  <c r="CE123" i="3"/>
  <c r="CD123" i="3"/>
  <c r="BR123" i="3"/>
  <c r="BQ123" i="3"/>
  <c r="BL123" i="3" s="1"/>
  <c r="BM123" i="3"/>
  <c r="BA123" i="3"/>
  <c r="AZ123" i="3"/>
  <c r="AU123" i="3" s="1"/>
  <c r="AV123" i="3"/>
  <c r="AI123" i="3"/>
  <c r="AH123" i="3"/>
  <c r="AD123" i="3"/>
  <c r="R123" i="3"/>
  <c r="Q123" i="3"/>
  <c r="L123" i="3" s="1"/>
  <c r="M123" i="3"/>
  <c r="DA122" i="3"/>
  <c r="CZ122" i="3"/>
  <c r="CU122" i="3" s="1"/>
  <c r="CV122" i="3"/>
  <c r="CJ122" i="3"/>
  <c r="CI122" i="3"/>
  <c r="CD122" i="3" s="1"/>
  <c r="CE122" i="3"/>
  <c r="BR122" i="3"/>
  <c r="BQ122" i="3"/>
  <c r="BM122" i="3"/>
  <c r="BA122" i="3"/>
  <c r="AZ122" i="3"/>
  <c r="AV122" i="3"/>
  <c r="AI122" i="3"/>
  <c r="AH122" i="3"/>
  <c r="AC122" i="3" s="1"/>
  <c r="AD122" i="3"/>
  <c r="R122" i="3"/>
  <c r="Q122" i="3"/>
  <c r="M122" i="3"/>
  <c r="L122" i="3"/>
  <c r="DA121" i="3"/>
  <c r="CZ121" i="3"/>
  <c r="CV121" i="3"/>
  <c r="CJ121" i="3"/>
  <c r="CI121" i="3"/>
  <c r="CE121" i="3"/>
  <c r="CD121" i="3"/>
  <c r="BR121" i="3"/>
  <c r="BQ121" i="3"/>
  <c r="BL121" i="3" s="1"/>
  <c r="BM121" i="3"/>
  <c r="BA121" i="3"/>
  <c r="AZ121" i="3"/>
  <c r="AU121" i="3" s="1"/>
  <c r="AV121" i="3"/>
  <c r="AI121" i="3"/>
  <c r="AH121" i="3"/>
  <c r="AD121" i="3"/>
  <c r="R121" i="3"/>
  <c r="Q121" i="3"/>
  <c r="L121" i="3" s="1"/>
  <c r="M121" i="3"/>
  <c r="DA120" i="3"/>
  <c r="CZ120" i="3"/>
  <c r="CU120" i="3" s="1"/>
  <c r="CV120" i="3"/>
  <c r="CJ120" i="3"/>
  <c r="CI120" i="3"/>
  <c r="CD120" i="3" s="1"/>
  <c r="CE120" i="3"/>
  <c r="BR120" i="3"/>
  <c r="BQ120" i="3"/>
  <c r="BM120" i="3"/>
  <c r="BA120" i="3"/>
  <c r="AZ120" i="3"/>
  <c r="AU120" i="3" s="1"/>
  <c r="AV120" i="3"/>
  <c r="AI120" i="3"/>
  <c r="AH120" i="3"/>
  <c r="AC120" i="3" s="1"/>
  <c r="AD120" i="3"/>
  <c r="R120" i="3"/>
  <c r="Q120" i="3"/>
  <c r="M120" i="3"/>
  <c r="L120" i="3"/>
  <c r="DA119" i="3"/>
  <c r="CZ119" i="3"/>
  <c r="CJ119" i="3"/>
  <c r="CI119" i="3"/>
  <c r="BR119" i="3"/>
  <c r="BQ119" i="3"/>
  <c r="BA119" i="3"/>
  <c r="AZ119" i="3"/>
  <c r="AI119" i="3"/>
  <c r="AH119" i="3"/>
  <c r="R119" i="3"/>
  <c r="Q119" i="3"/>
  <c r="DA118" i="3"/>
  <c r="CZ118" i="3"/>
  <c r="CJ118" i="3"/>
  <c r="CI118" i="3"/>
  <c r="BR118" i="3"/>
  <c r="BQ118" i="3"/>
  <c r="BA118" i="3"/>
  <c r="AZ118" i="3"/>
  <c r="AI118" i="3"/>
  <c r="AH118" i="3"/>
  <c r="R118" i="3"/>
  <c r="Q118" i="3"/>
  <c r="DA114" i="3"/>
  <c r="CZ114" i="3"/>
  <c r="CJ114" i="3"/>
  <c r="CI114" i="3"/>
  <c r="BR114" i="3"/>
  <c r="BQ114" i="3"/>
  <c r="BA114" i="3"/>
  <c r="AZ114" i="3"/>
  <c r="AI114" i="3"/>
  <c r="AH114" i="3"/>
  <c r="R114" i="3"/>
  <c r="Q114" i="3"/>
  <c r="DA113" i="3"/>
  <c r="CZ113" i="3"/>
  <c r="CJ113" i="3"/>
  <c r="CI113" i="3"/>
  <c r="BR113" i="3"/>
  <c r="BQ113" i="3"/>
  <c r="BA113" i="3"/>
  <c r="AZ113" i="3"/>
  <c r="AI113" i="3"/>
  <c r="AH113" i="3"/>
  <c r="R113" i="3"/>
  <c r="Q113" i="3"/>
  <c r="DA112" i="3"/>
  <c r="CZ112" i="3"/>
  <c r="CJ112" i="3"/>
  <c r="CI112" i="3"/>
  <c r="BR112" i="3"/>
  <c r="BQ112" i="3"/>
  <c r="BA112" i="3"/>
  <c r="AZ112" i="3"/>
  <c r="AI112" i="3"/>
  <c r="AH112" i="3"/>
  <c r="R112" i="3"/>
  <c r="Q112" i="3"/>
  <c r="DA111" i="3"/>
  <c r="CZ111" i="3"/>
  <c r="CJ111" i="3"/>
  <c r="CI111" i="3"/>
  <c r="BR111" i="3"/>
  <c r="BQ111" i="3"/>
  <c r="BA111" i="3"/>
  <c r="AZ111" i="3"/>
  <c r="AI111" i="3"/>
  <c r="AH111" i="3"/>
  <c r="R111" i="3"/>
  <c r="Q111" i="3"/>
  <c r="DA110" i="3"/>
  <c r="CZ110" i="3"/>
  <c r="CU110" i="3" s="1"/>
  <c r="CV110" i="3"/>
  <c r="CJ110" i="3"/>
  <c r="CI110" i="3"/>
  <c r="CE110" i="3"/>
  <c r="CD110" i="3"/>
  <c r="BR110" i="3"/>
  <c r="BQ110" i="3"/>
  <c r="BL110" i="3" s="1"/>
  <c r="BM110" i="3"/>
  <c r="BA110" i="3"/>
  <c r="AZ110" i="3"/>
  <c r="AV110" i="3"/>
  <c r="AI110" i="3"/>
  <c r="AH110" i="3"/>
  <c r="AD110" i="3"/>
  <c r="AC110" i="3"/>
  <c r="R110" i="3"/>
  <c r="Q110" i="3"/>
  <c r="L110" i="3" s="1"/>
  <c r="M110" i="3"/>
  <c r="DA109" i="3"/>
  <c r="CZ109" i="3"/>
  <c r="CJ109" i="3"/>
  <c r="CI109" i="3"/>
  <c r="BR109" i="3"/>
  <c r="BQ109" i="3"/>
  <c r="BA109" i="3"/>
  <c r="AZ109" i="3"/>
  <c r="AI109" i="3"/>
  <c r="AH109" i="3"/>
  <c r="R109" i="3"/>
  <c r="Q109" i="3"/>
  <c r="DA108" i="3"/>
  <c r="CZ108" i="3"/>
  <c r="CJ108" i="3"/>
  <c r="CI108" i="3"/>
  <c r="BR108" i="3"/>
  <c r="BQ108" i="3"/>
  <c r="BA108" i="3"/>
  <c r="AZ108" i="3"/>
  <c r="AI108" i="3"/>
  <c r="AH108" i="3"/>
  <c r="R108" i="3"/>
  <c r="Q108" i="3"/>
  <c r="DA107" i="3"/>
  <c r="CZ107" i="3"/>
  <c r="CV107" i="3"/>
  <c r="CU107" i="3"/>
  <c r="CJ107" i="3"/>
  <c r="CI107" i="3"/>
  <c r="CD107" i="3" s="1"/>
  <c r="CE107" i="3"/>
  <c r="BR107" i="3"/>
  <c r="BL107" i="3" s="1"/>
  <c r="BQ107" i="3"/>
  <c r="BM107" i="3"/>
  <c r="BA107" i="3"/>
  <c r="AZ107" i="3"/>
  <c r="AU107" i="3" s="1"/>
  <c r="AV107" i="3"/>
  <c r="AI107" i="3"/>
  <c r="AH107" i="3"/>
  <c r="AC107" i="3" s="1"/>
  <c r="AD107" i="3"/>
  <c r="R107" i="3"/>
  <c r="Q107" i="3"/>
  <c r="L107" i="3" s="1"/>
  <c r="M107" i="3"/>
  <c r="DA106" i="3"/>
  <c r="CZ106" i="3"/>
  <c r="CU106" i="3" s="1"/>
  <c r="CV106" i="3"/>
  <c r="CJ106" i="3"/>
  <c r="CI106" i="3"/>
  <c r="CD106" i="3" s="1"/>
  <c r="CE106" i="3"/>
  <c r="BR106" i="3"/>
  <c r="BQ106" i="3"/>
  <c r="BM106" i="3"/>
  <c r="BL106" i="3"/>
  <c r="BA106" i="3"/>
  <c r="AZ106" i="3"/>
  <c r="AV106" i="3"/>
  <c r="AU106" i="3"/>
  <c r="AI106" i="3"/>
  <c r="AH106" i="3"/>
  <c r="AD106" i="3"/>
  <c r="AC106" i="3"/>
  <c r="R106" i="3"/>
  <c r="Q106" i="3"/>
  <c r="M106" i="3"/>
  <c r="L106" i="3"/>
  <c r="DA105" i="3"/>
  <c r="CZ105" i="3"/>
  <c r="CU105" i="3" s="1"/>
  <c r="CV105" i="3"/>
  <c r="CJ105" i="3"/>
  <c r="CD105" i="3" s="1"/>
  <c r="CI105" i="3"/>
  <c r="CE105" i="3"/>
  <c r="BR105" i="3"/>
  <c r="BQ105" i="3"/>
  <c r="BM105" i="3"/>
  <c r="BL105" i="3"/>
  <c r="BA105" i="3"/>
  <c r="AZ105" i="3"/>
  <c r="AU105" i="3" s="1"/>
  <c r="AV105" i="3"/>
  <c r="AI105" i="3"/>
  <c r="AH105" i="3"/>
  <c r="AD105" i="3"/>
  <c r="AC105" i="3"/>
  <c r="R105" i="3"/>
  <c r="Q105" i="3"/>
  <c r="M105" i="3"/>
  <c r="DA104" i="3"/>
  <c r="CZ104" i="3"/>
  <c r="CJ104" i="3"/>
  <c r="CI104" i="3"/>
  <c r="BR104" i="3"/>
  <c r="BQ104" i="3"/>
  <c r="BA104" i="3"/>
  <c r="AZ104" i="3"/>
  <c r="AI104" i="3"/>
  <c r="AH104" i="3"/>
  <c r="R104" i="3"/>
  <c r="Q104" i="3"/>
  <c r="DA103" i="3"/>
  <c r="CZ103" i="3"/>
  <c r="CJ103" i="3"/>
  <c r="CI103" i="3"/>
  <c r="BR103" i="3"/>
  <c r="BQ103" i="3"/>
  <c r="BA103" i="3"/>
  <c r="AZ103" i="3"/>
  <c r="AI103" i="3"/>
  <c r="AH103" i="3"/>
  <c r="R103" i="3"/>
  <c r="Q103" i="3"/>
  <c r="DA102" i="3"/>
  <c r="CZ102" i="3"/>
  <c r="CU102" i="3" s="1"/>
  <c r="CV102" i="3"/>
  <c r="CJ102" i="3"/>
  <c r="CI102" i="3"/>
  <c r="CD102" i="3" s="1"/>
  <c r="CE102" i="3"/>
  <c r="BR102" i="3"/>
  <c r="BQ102" i="3"/>
  <c r="BL102" i="3" s="1"/>
  <c r="BM102" i="3"/>
  <c r="BA102" i="3"/>
  <c r="AU102" i="3" s="1"/>
  <c r="AZ102" i="3"/>
  <c r="AV102" i="3"/>
  <c r="AI102" i="3"/>
  <c r="AH102" i="3"/>
  <c r="AD102" i="3"/>
  <c r="AC102" i="3"/>
  <c r="R102" i="3"/>
  <c r="Q102" i="3"/>
  <c r="L102" i="3" s="1"/>
  <c r="M102" i="3"/>
  <c r="DA101" i="3"/>
  <c r="CZ101" i="3"/>
  <c r="CV101" i="3"/>
  <c r="CU101" i="3"/>
  <c r="CJ101" i="3"/>
  <c r="CI101" i="3"/>
  <c r="CD101" i="3" s="1"/>
  <c r="CE101" i="3"/>
  <c r="BR101" i="3"/>
  <c r="BL101" i="3" s="1"/>
  <c r="BQ101" i="3"/>
  <c r="BM101" i="3"/>
  <c r="BA101" i="3"/>
  <c r="AZ101" i="3"/>
  <c r="AU101" i="3" s="1"/>
  <c r="AV101" i="3"/>
  <c r="AI101" i="3"/>
  <c r="AH101" i="3"/>
  <c r="AC101" i="3" s="1"/>
  <c r="AD101" i="3"/>
  <c r="R101" i="3"/>
  <c r="L101" i="3" s="1"/>
  <c r="Q101" i="3"/>
  <c r="M101" i="3"/>
  <c r="DA100" i="3"/>
  <c r="CZ100" i="3"/>
  <c r="CV100" i="3"/>
  <c r="CJ100" i="3"/>
  <c r="CI100" i="3"/>
  <c r="CD100" i="3" s="1"/>
  <c r="CE100" i="3"/>
  <c r="BR100" i="3"/>
  <c r="BQ100" i="3"/>
  <c r="BL100" i="3" s="1"/>
  <c r="BM100" i="3"/>
  <c r="BA100" i="3"/>
  <c r="AZ100" i="3"/>
  <c r="AV100" i="3"/>
  <c r="AU100" i="3"/>
  <c r="AI100" i="3"/>
  <c r="AH100" i="3"/>
  <c r="AC100" i="3" s="1"/>
  <c r="AD100" i="3"/>
  <c r="R100" i="3"/>
  <c r="Q100" i="3"/>
  <c r="M100" i="3"/>
  <c r="L100" i="3"/>
  <c r="DA99" i="3"/>
  <c r="CZ99" i="3"/>
  <c r="CV99" i="3"/>
  <c r="CU99" i="3"/>
  <c r="CJ99" i="3"/>
  <c r="CD99" i="3" s="1"/>
  <c r="CI99" i="3"/>
  <c r="CE99" i="3"/>
  <c r="BR99" i="3"/>
  <c r="BQ99" i="3"/>
  <c r="BM99" i="3"/>
  <c r="BL99" i="3"/>
  <c r="BA99" i="3"/>
  <c r="AZ99" i="3"/>
  <c r="AV99" i="3"/>
  <c r="AI99" i="3"/>
  <c r="AH99" i="3"/>
  <c r="AC99" i="3" s="1"/>
  <c r="AD99" i="3"/>
  <c r="R99" i="3"/>
  <c r="Q99" i="3"/>
  <c r="M99" i="3"/>
  <c r="DA98" i="3"/>
  <c r="CZ98" i="3"/>
  <c r="CJ98" i="3"/>
  <c r="CI98" i="3"/>
  <c r="BR98" i="3"/>
  <c r="BQ98" i="3"/>
  <c r="BA98" i="3"/>
  <c r="AZ98" i="3"/>
  <c r="AI98" i="3"/>
  <c r="AH98" i="3"/>
  <c r="R98" i="3"/>
  <c r="Q98" i="3"/>
  <c r="DA97" i="3"/>
  <c r="CZ97" i="3"/>
  <c r="CJ97" i="3"/>
  <c r="CI97" i="3"/>
  <c r="BR97" i="3"/>
  <c r="BQ97" i="3"/>
  <c r="BA97" i="3"/>
  <c r="AZ97" i="3"/>
  <c r="AI97" i="3"/>
  <c r="AH97" i="3"/>
  <c r="R97" i="3"/>
  <c r="Q97" i="3"/>
  <c r="DA93" i="3"/>
  <c r="CZ93" i="3"/>
  <c r="CJ93" i="3"/>
  <c r="CI93" i="3"/>
  <c r="BR93" i="3"/>
  <c r="BQ93" i="3"/>
  <c r="BA93" i="3"/>
  <c r="AZ93" i="3"/>
  <c r="AI93" i="3"/>
  <c r="AH93" i="3"/>
  <c r="R93" i="3"/>
  <c r="Q93" i="3"/>
  <c r="DA92" i="3"/>
  <c r="CZ92" i="3"/>
  <c r="CJ92" i="3"/>
  <c r="CI92" i="3"/>
  <c r="BR92" i="3"/>
  <c r="BQ92" i="3"/>
  <c r="BA92" i="3"/>
  <c r="AZ92" i="3"/>
  <c r="AI92" i="3"/>
  <c r="AH92" i="3"/>
  <c r="R92" i="3"/>
  <c r="Q92" i="3"/>
  <c r="DA91" i="3"/>
  <c r="CZ91" i="3"/>
  <c r="CJ91" i="3"/>
  <c r="CI91" i="3"/>
  <c r="BR91" i="3"/>
  <c r="BQ91" i="3"/>
  <c r="BA91" i="3"/>
  <c r="AZ91" i="3"/>
  <c r="AI91" i="3"/>
  <c r="AH91" i="3"/>
  <c r="R91" i="3"/>
  <c r="Q91" i="3"/>
  <c r="DA90" i="3"/>
  <c r="CZ90" i="3"/>
  <c r="CJ90" i="3"/>
  <c r="CI90" i="3"/>
  <c r="BR90" i="3"/>
  <c r="BQ90" i="3"/>
  <c r="BA90" i="3"/>
  <c r="AZ90" i="3"/>
  <c r="AI90" i="3"/>
  <c r="AH90" i="3"/>
  <c r="R90" i="3"/>
  <c r="Q90" i="3"/>
  <c r="DA89" i="3"/>
  <c r="CZ89" i="3"/>
  <c r="CU89" i="3" s="1"/>
  <c r="CV89" i="3"/>
  <c r="CJ89" i="3"/>
  <c r="CD89" i="3" s="1"/>
  <c r="CI89" i="3"/>
  <c r="CE89" i="3"/>
  <c r="BR89" i="3"/>
  <c r="BQ89" i="3"/>
  <c r="BL89" i="3" s="1"/>
  <c r="BM89" i="3"/>
  <c r="BA89" i="3"/>
  <c r="AZ89" i="3"/>
  <c r="AU89" i="3" s="1"/>
  <c r="AV89" i="3"/>
  <c r="AI89" i="3"/>
  <c r="AH89" i="3"/>
  <c r="AC89" i="3" s="1"/>
  <c r="AD89" i="3"/>
  <c r="R89" i="3"/>
  <c r="Q89" i="3"/>
  <c r="M89" i="3"/>
  <c r="L89" i="3"/>
  <c r="DA88" i="3"/>
  <c r="CZ88" i="3"/>
  <c r="CJ88" i="3"/>
  <c r="CI88" i="3"/>
  <c r="BR88" i="3"/>
  <c r="BQ88" i="3"/>
  <c r="BA88" i="3"/>
  <c r="AZ88" i="3"/>
  <c r="AI88" i="3"/>
  <c r="AH88" i="3"/>
  <c r="R88" i="3"/>
  <c r="Q88" i="3"/>
  <c r="DA87" i="3"/>
  <c r="CZ87" i="3"/>
  <c r="CJ87" i="3"/>
  <c r="CI87" i="3"/>
  <c r="BR87" i="3"/>
  <c r="BQ87" i="3"/>
  <c r="BA87" i="3"/>
  <c r="AZ87" i="3"/>
  <c r="AI87" i="3"/>
  <c r="AH87" i="3"/>
  <c r="R87" i="3"/>
  <c r="Q87" i="3"/>
  <c r="DA86" i="3"/>
  <c r="CZ86" i="3"/>
  <c r="CU86" i="3" s="1"/>
  <c r="CV86" i="3"/>
  <c r="CJ86" i="3"/>
  <c r="CI86" i="3"/>
  <c r="CE86" i="3"/>
  <c r="CD86" i="3"/>
  <c r="BR86" i="3"/>
  <c r="BQ86" i="3"/>
  <c r="BM86" i="3"/>
  <c r="BA86" i="3"/>
  <c r="AZ86" i="3"/>
  <c r="AV86" i="3"/>
  <c r="AU86" i="3"/>
  <c r="AI86" i="3"/>
  <c r="AH86" i="3"/>
  <c r="AC86" i="3" s="1"/>
  <c r="AD86" i="3"/>
  <c r="R86" i="3"/>
  <c r="Q86" i="3"/>
  <c r="M86" i="3"/>
  <c r="L86" i="3"/>
  <c r="DA85" i="3"/>
  <c r="CZ85" i="3"/>
  <c r="CU85" i="3" s="1"/>
  <c r="CV85" i="3"/>
  <c r="CJ85" i="3"/>
  <c r="CI85" i="3"/>
  <c r="CE85" i="3"/>
  <c r="CD85" i="3"/>
  <c r="BR85" i="3"/>
  <c r="BL85" i="3" s="1"/>
  <c r="BQ85" i="3"/>
  <c r="BM85" i="3"/>
  <c r="BA85" i="3"/>
  <c r="AZ85" i="3"/>
  <c r="AV85" i="3"/>
  <c r="AU85" i="3"/>
  <c r="AI85" i="3"/>
  <c r="AC85" i="3" s="1"/>
  <c r="AH85" i="3"/>
  <c r="AD85" i="3"/>
  <c r="R85" i="3"/>
  <c r="Q85" i="3"/>
  <c r="M85" i="3"/>
  <c r="L85" i="3"/>
  <c r="DA84" i="3"/>
  <c r="CZ84" i="3"/>
  <c r="CU84" i="3" s="1"/>
  <c r="CV84" i="3"/>
  <c r="CJ84" i="3"/>
  <c r="CI84" i="3"/>
  <c r="CE84" i="3"/>
  <c r="CD84" i="3"/>
  <c r="BR84" i="3"/>
  <c r="BQ84" i="3"/>
  <c r="BM84" i="3"/>
  <c r="BL84" i="3"/>
  <c r="BA84" i="3"/>
  <c r="AZ84" i="3"/>
  <c r="AV84" i="3"/>
  <c r="AU84" i="3"/>
  <c r="AI84" i="3"/>
  <c r="AH84" i="3"/>
  <c r="AD84" i="3"/>
  <c r="AC84" i="3"/>
  <c r="R84" i="3"/>
  <c r="Q84" i="3"/>
  <c r="M84" i="3"/>
  <c r="L84" i="3"/>
  <c r="DA83" i="3"/>
  <c r="CZ83" i="3"/>
  <c r="CJ83" i="3"/>
  <c r="CI83" i="3"/>
  <c r="BR83" i="3"/>
  <c r="BQ83" i="3"/>
  <c r="BA83" i="3"/>
  <c r="AZ83" i="3"/>
  <c r="AI83" i="3"/>
  <c r="AH83" i="3"/>
  <c r="R83" i="3"/>
  <c r="Q83" i="3"/>
  <c r="DA82" i="3"/>
  <c r="CZ82" i="3"/>
  <c r="CJ82" i="3"/>
  <c r="CI82" i="3"/>
  <c r="BR82" i="3"/>
  <c r="BQ82" i="3"/>
  <c r="BA82" i="3"/>
  <c r="AZ82" i="3"/>
  <c r="AI82" i="3"/>
  <c r="AH82" i="3"/>
  <c r="R82" i="3"/>
  <c r="Q82" i="3"/>
  <c r="DA81" i="3"/>
  <c r="CZ81" i="3"/>
  <c r="CV81" i="3"/>
  <c r="CU81" i="3"/>
  <c r="CJ81" i="3"/>
  <c r="CI81" i="3"/>
  <c r="CE81" i="3"/>
  <c r="CD81" i="3"/>
  <c r="BR81" i="3"/>
  <c r="BL81" i="3" s="1"/>
  <c r="BQ81" i="3"/>
  <c r="BM81" i="3"/>
  <c r="BA81" i="3"/>
  <c r="AU81" i="3" s="1"/>
  <c r="AZ81" i="3"/>
  <c r="AV81" i="3"/>
  <c r="AI81" i="3"/>
  <c r="AH81" i="3"/>
  <c r="AC81" i="3" s="1"/>
  <c r="AD81" i="3"/>
  <c r="R81" i="3"/>
  <c r="Q81" i="3"/>
  <c r="M81" i="3"/>
  <c r="L81" i="3"/>
  <c r="DA80" i="3"/>
  <c r="CZ80" i="3"/>
  <c r="CV80" i="3"/>
  <c r="CU80" i="3"/>
  <c r="CJ80" i="3"/>
  <c r="CI80" i="3"/>
  <c r="CD80" i="3" s="1"/>
  <c r="CE80" i="3"/>
  <c r="BR80" i="3"/>
  <c r="BQ80" i="3"/>
  <c r="BM80" i="3"/>
  <c r="BA80" i="3"/>
  <c r="AZ80" i="3"/>
  <c r="AU80" i="3" s="1"/>
  <c r="AV80" i="3"/>
  <c r="AI80" i="3"/>
  <c r="AH80" i="3"/>
  <c r="AC80" i="3" s="1"/>
  <c r="AD80" i="3"/>
  <c r="R80" i="3"/>
  <c r="Q80" i="3"/>
  <c r="M80" i="3"/>
  <c r="L80" i="3"/>
  <c r="DA79" i="3"/>
  <c r="CZ79" i="3"/>
  <c r="CU79" i="3" s="1"/>
  <c r="CV79" i="3"/>
  <c r="CJ79" i="3"/>
  <c r="CI79" i="3"/>
  <c r="CD79" i="3" s="1"/>
  <c r="CE79" i="3"/>
  <c r="BR79" i="3"/>
  <c r="BQ79" i="3"/>
  <c r="BL79" i="3" s="1"/>
  <c r="BM79" i="3"/>
  <c r="BA79" i="3"/>
  <c r="AZ79" i="3"/>
  <c r="AV79" i="3"/>
  <c r="AI79" i="3"/>
  <c r="AC79" i="3" s="1"/>
  <c r="AH79" i="3"/>
  <c r="AD79" i="3"/>
  <c r="R79" i="3"/>
  <c r="Q79" i="3"/>
  <c r="L79" i="3" s="1"/>
  <c r="M79" i="3"/>
  <c r="DA78" i="3"/>
  <c r="CZ78" i="3"/>
  <c r="CU78" i="3" s="1"/>
  <c r="CV78" i="3"/>
  <c r="CJ78" i="3"/>
  <c r="CD78" i="3" s="1"/>
  <c r="CI78" i="3"/>
  <c r="CE78" i="3"/>
  <c r="BR78" i="3"/>
  <c r="BQ78" i="3"/>
  <c r="BM78" i="3"/>
  <c r="BL78" i="3"/>
  <c r="BA78" i="3"/>
  <c r="AZ78" i="3"/>
  <c r="AU78" i="3" s="1"/>
  <c r="AV78" i="3"/>
  <c r="AI78" i="3"/>
  <c r="AC78" i="3" s="1"/>
  <c r="AH78" i="3"/>
  <c r="AD78" i="3"/>
  <c r="R78" i="3"/>
  <c r="Q78" i="3"/>
  <c r="M78" i="3"/>
  <c r="DA77" i="3"/>
  <c r="CZ77" i="3"/>
  <c r="CJ77" i="3"/>
  <c r="CI77" i="3"/>
  <c r="BR77" i="3"/>
  <c r="BQ77" i="3"/>
  <c r="BA77" i="3"/>
  <c r="AZ77" i="3"/>
  <c r="AI77" i="3"/>
  <c r="AH77" i="3"/>
  <c r="R77" i="3"/>
  <c r="Q77" i="3"/>
  <c r="DA76" i="3"/>
  <c r="CZ76" i="3"/>
  <c r="CJ76" i="3"/>
  <c r="CI76" i="3"/>
  <c r="BR76" i="3"/>
  <c r="BQ76" i="3"/>
  <c r="BA76" i="3"/>
  <c r="AZ76" i="3"/>
  <c r="AI76" i="3"/>
  <c r="AH76" i="3"/>
  <c r="R76" i="3"/>
  <c r="Q76" i="3"/>
  <c r="DA72" i="3"/>
  <c r="CZ72" i="3"/>
  <c r="CJ72" i="3"/>
  <c r="CI72" i="3"/>
  <c r="BR72" i="3"/>
  <c r="BQ72" i="3"/>
  <c r="BA72" i="3"/>
  <c r="AZ72" i="3"/>
  <c r="AI72" i="3"/>
  <c r="AH72" i="3"/>
  <c r="R72" i="3"/>
  <c r="Q72" i="3"/>
  <c r="DA71" i="3"/>
  <c r="CZ71" i="3"/>
  <c r="CJ71" i="3"/>
  <c r="CI71" i="3"/>
  <c r="BR71" i="3"/>
  <c r="BQ71" i="3"/>
  <c r="BA71" i="3"/>
  <c r="AZ71" i="3"/>
  <c r="AI71" i="3"/>
  <c r="AH71" i="3"/>
  <c r="R71" i="3"/>
  <c r="Q71" i="3"/>
  <c r="DA70" i="3"/>
  <c r="CZ70" i="3"/>
  <c r="CJ70" i="3"/>
  <c r="CI70" i="3"/>
  <c r="BR70" i="3"/>
  <c r="BQ70" i="3"/>
  <c r="BA70" i="3"/>
  <c r="AZ70" i="3"/>
  <c r="AI70" i="3"/>
  <c r="AH70" i="3"/>
  <c r="R70" i="3"/>
  <c r="Q70" i="3"/>
  <c r="DA69" i="3"/>
  <c r="CZ69" i="3"/>
  <c r="CJ69" i="3"/>
  <c r="CI69" i="3"/>
  <c r="BR69" i="3"/>
  <c r="BQ69" i="3"/>
  <c r="BA69" i="3"/>
  <c r="AZ69" i="3"/>
  <c r="AI69" i="3"/>
  <c r="AH69" i="3"/>
  <c r="R69" i="3"/>
  <c r="Q69" i="3"/>
  <c r="DA68" i="3"/>
  <c r="CZ68" i="3"/>
  <c r="CU68" i="3" s="1"/>
  <c r="CV68" i="3"/>
  <c r="CJ68" i="3"/>
  <c r="CD68" i="3" s="1"/>
  <c r="CI68" i="3"/>
  <c r="CE68" i="3"/>
  <c r="BR68" i="3"/>
  <c r="BQ68" i="3"/>
  <c r="BM68" i="3"/>
  <c r="BL68" i="3"/>
  <c r="BA68" i="3"/>
  <c r="AZ68" i="3"/>
  <c r="AV68" i="3"/>
  <c r="AI68" i="3"/>
  <c r="AH68" i="3"/>
  <c r="AC68" i="3" s="1"/>
  <c r="AD68" i="3"/>
  <c r="R68" i="3"/>
  <c r="Q68" i="3"/>
  <c r="M68" i="3"/>
  <c r="DA67" i="3"/>
  <c r="CZ67" i="3"/>
  <c r="CJ67" i="3"/>
  <c r="CI67" i="3"/>
  <c r="BR67" i="3"/>
  <c r="BQ67" i="3"/>
  <c r="BA67" i="3"/>
  <c r="AZ67" i="3"/>
  <c r="AI67" i="3"/>
  <c r="AH67" i="3"/>
  <c r="R67" i="3"/>
  <c r="Q67" i="3"/>
  <c r="DA66" i="3"/>
  <c r="CZ66" i="3"/>
  <c r="CJ66" i="3"/>
  <c r="CI66" i="3"/>
  <c r="BR66" i="3"/>
  <c r="BQ66" i="3"/>
  <c r="BA66" i="3"/>
  <c r="AZ66" i="3"/>
  <c r="AI66" i="3"/>
  <c r="AH66" i="3"/>
  <c r="R66" i="3"/>
  <c r="Q66" i="3"/>
  <c r="DA65" i="3"/>
  <c r="CZ65" i="3"/>
  <c r="CU65" i="3" s="1"/>
  <c r="CV65" i="3"/>
  <c r="CJ65" i="3"/>
  <c r="CI65" i="3"/>
  <c r="CD65" i="3" s="1"/>
  <c r="CE65" i="3"/>
  <c r="BR65" i="3"/>
  <c r="BL65" i="3" s="1"/>
  <c r="BQ65" i="3"/>
  <c r="BM65" i="3"/>
  <c r="BA65" i="3"/>
  <c r="AZ65" i="3"/>
  <c r="AU65" i="3" s="1"/>
  <c r="AV65" i="3"/>
  <c r="AI65" i="3"/>
  <c r="AH65" i="3"/>
  <c r="AD65" i="3"/>
  <c r="AC65" i="3"/>
  <c r="R65" i="3"/>
  <c r="Q65" i="3"/>
  <c r="L65" i="3" s="1"/>
  <c r="M65" i="3"/>
  <c r="DA64" i="3"/>
  <c r="CZ64" i="3"/>
  <c r="CV64" i="3"/>
  <c r="CU64" i="3"/>
  <c r="CJ64" i="3"/>
  <c r="CI64" i="3"/>
  <c r="CD64" i="3" s="1"/>
  <c r="CE64" i="3"/>
  <c r="BR64" i="3"/>
  <c r="BQ64" i="3"/>
  <c r="BM64" i="3"/>
  <c r="BA64" i="3"/>
  <c r="AZ64" i="3"/>
  <c r="AU64" i="3" s="1"/>
  <c r="AV64" i="3"/>
  <c r="AI64" i="3"/>
  <c r="AH64" i="3"/>
  <c r="AC64" i="3" s="1"/>
  <c r="AD64" i="3"/>
  <c r="R64" i="3"/>
  <c r="Q64" i="3"/>
  <c r="L64" i="3" s="1"/>
  <c r="M64" i="3"/>
  <c r="DA63" i="3"/>
  <c r="CZ63" i="3"/>
  <c r="CV63" i="3"/>
  <c r="CU63" i="3"/>
  <c r="CJ63" i="3"/>
  <c r="CI63" i="3"/>
  <c r="CE63" i="3"/>
  <c r="BR63" i="3"/>
  <c r="BQ63" i="3"/>
  <c r="BL63" i="3" s="1"/>
  <c r="BM63" i="3"/>
  <c r="BA63" i="3"/>
  <c r="AZ63" i="3"/>
  <c r="AV63" i="3"/>
  <c r="AI63" i="3"/>
  <c r="AH63" i="3"/>
  <c r="AD63" i="3"/>
  <c r="AC63" i="3"/>
  <c r="R63" i="3"/>
  <c r="Q63" i="3"/>
  <c r="M63" i="3"/>
  <c r="DA62" i="3"/>
  <c r="CZ62" i="3"/>
  <c r="CJ62" i="3"/>
  <c r="CI62" i="3"/>
  <c r="BR62" i="3"/>
  <c r="BQ62" i="3"/>
  <c r="BA62" i="3"/>
  <c r="AZ62" i="3"/>
  <c r="AI62" i="3"/>
  <c r="AH62" i="3"/>
  <c r="R62" i="3"/>
  <c r="Q62" i="3"/>
  <c r="DA61" i="3"/>
  <c r="CZ61" i="3"/>
  <c r="CJ61" i="3"/>
  <c r="CI61" i="3"/>
  <c r="BR61" i="3"/>
  <c r="BQ61" i="3"/>
  <c r="BA61" i="3"/>
  <c r="AZ61" i="3"/>
  <c r="AI61" i="3"/>
  <c r="AH61" i="3"/>
  <c r="R61" i="3"/>
  <c r="Q61" i="3"/>
  <c r="DA60" i="3"/>
  <c r="CZ60" i="3"/>
  <c r="CV60" i="3"/>
  <c r="CU60" i="3"/>
  <c r="CJ60" i="3"/>
  <c r="CI60" i="3"/>
  <c r="CD60" i="3" s="1"/>
  <c r="CE60" i="3"/>
  <c r="BR60" i="3"/>
  <c r="BQ60" i="3"/>
  <c r="BL60" i="3" s="1"/>
  <c r="BM60" i="3"/>
  <c r="BA60" i="3"/>
  <c r="AZ60" i="3"/>
  <c r="AU60" i="3" s="1"/>
  <c r="AV60" i="3"/>
  <c r="AI60" i="3"/>
  <c r="AH60" i="3"/>
  <c r="AD60" i="3"/>
  <c r="AC60" i="3"/>
  <c r="R60" i="3"/>
  <c r="Q60" i="3"/>
  <c r="L60" i="3" s="1"/>
  <c r="M60" i="3"/>
  <c r="DA59" i="3"/>
  <c r="CZ59" i="3"/>
  <c r="CU59" i="3" s="1"/>
  <c r="CV59" i="3"/>
  <c r="CJ59" i="3"/>
  <c r="CI59" i="3"/>
  <c r="CE59" i="3"/>
  <c r="BR59" i="3"/>
  <c r="BQ59" i="3"/>
  <c r="BL59" i="3" s="1"/>
  <c r="BM59" i="3"/>
  <c r="BA59" i="3"/>
  <c r="AZ59" i="3"/>
  <c r="AV59" i="3"/>
  <c r="AI59" i="3"/>
  <c r="AH59" i="3"/>
  <c r="AC59" i="3" s="1"/>
  <c r="AD59" i="3"/>
  <c r="R59" i="3"/>
  <c r="Q59" i="3"/>
  <c r="M59" i="3"/>
  <c r="DA58" i="3"/>
  <c r="CZ58" i="3"/>
  <c r="CV58" i="3"/>
  <c r="CU58" i="3"/>
  <c r="CJ58" i="3"/>
  <c r="CI58" i="3"/>
  <c r="CE58" i="3"/>
  <c r="BR58" i="3"/>
  <c r="BQ58" i="3"/>
  <c r="BL58" i="3" s="1"/>
  <c r="BM58" i="3"/>
  <c r="BA58" i="3"/>
  <c r="AZ58" i="3"/>
  <c r="AV58" i="3"/>
  <c r="AI58" i="3"/>
  <c r="AH58" i="3"/>
  <c r="AD58" i="3"/>
  <c r="AC58" i="3"/>
  <c r="R58" i="3"/>
  <c r="Q58" i="3"/>
  <c r="L58" i="3" s="1"/>
  <c r="M58" i="3"/>
  <c r="DA57" i="3"/>
  <c r="CU57" i="3" s="1"/>
  <c r="CZ57" i="3"/>
  <c r="CV57" i="3"/>
  <c r="CJ57" i="3"/>
  <c r="CI57" i="3"/>
  <c r="CE57" i="3"/>
  <c r="BR57" i="3"/>
  <c r="BQ57" i="3"/>
  <c r="BL57" i="3" s="1"/>
  <c r="BM57" i="3"/>
  <c r="BA57" i="3"/>
  <c r="AZ57" i="3"/>
  <c r="AU57" i="3" s="1"/>
  <c r="AV57" i="3"/>
  <c r="AI57" i="3"/>
  <c r="AH57" i="3"/>
  <c r="AD57" i="3"/>
  <c r="AC57" i="3"/>
  <c r="R57" i="3"/>
  <c r="Q57" i="3"/>
  <c r="L57" i="3" s="1"/>
  <c r="M57" i="3"/>
  <c r="DA56" i="3"/>
  <c r="CZ56" i="3"/>
  <c r="CJ56" i="3"/>
  <c r="CI56" i="3"/>
  <c r="BR56" i="3"/>
  <c r="BQ56" i="3"/>
  <c r="BA56" i="3"/>
  <c r="AZ56" i="3"/>
  <c r="AI56" i="3"/>
  <c r="AH56" i="3"/>
  <c r="R56" i="3"/>
  <c r="Q56" i="3"/>
  <c r="DA55" i="3"/>
  <c r="CZ55" i="3"/>
  <c r="CJ55" i="3"/>
  <c r="CI55" i="3"/>
  <c r="BR55" i="3"/>
  <c r="BQ55" i="3"/>
  <c r="BA55" i="3"/>
  <c r="AZ55" i="3"/>
  <c r="AI55" i="3"/>
  <c r="AH55" i="3"/>
  <c r="R55" i="3"/>
  <c r="Q55" i="3"/>
  <c r="DA51" i="3"/>
  <c r="CZ51" i="3"/>
  <c r="CJ51" i="3"/>
  <c r="CI51" i="3"/>
  <c r="BR51" i="3"/>
  <c r="BQ51" i="3"/>
  <c r="BA51" i="3"/>
  <c r="AZ51" i="3"/>
  <c r="AI51" i="3"/>
  <c r="AH51" i="3"/>
  <c r="R51" i="3"/>
  <c r="Q51" i="3"/>
  <c r="DA50" i="3"/>
  <c r="CZ50" i="3"/>
  <c r="CJ50" i="3"/>
  <c r="CI50" i="3"/>
  <c r="BR50" i="3"/>
  <c r="BQ50" i="3"/>
  <c r="BA50" i="3"/>
  <c r="AZ50" i="3"/>
  <c r="AI50" i="3"/>
  <c r="AH50" i="3"/>
  <c r="R50" i="3"/>
  <c r="Q50" i="3"/>
  <c r="DA49" i="3"/>
  <c r="CZ49" i="3"/>
  <c r="CJ49" i="3"/>
  <c r="CI49" i="3"/>
  <c r="BR49" i="3"/>
  <c r="BQ49" i="3"/>
  <c r="BA49" i="3"/>
  <c r="AZ49" i="3"/>
  <c r="AI49" i="3"/>
  <c r="AH49" i="3"/>
  <c r="R49" i="3"/>
  <c r="Q49" i="3"/>
  <c r="DA48" i="3"/>
  <c r="CZ48" i="3"/>
  <c r="CJ48" i="3"/>
  <c r="CI48" i="3"/>
  <c r="BR48" i="3"/>
  <c r="BQ48" i="3"/>
  <c r="BA48" i="3"/>
  <c r="AZ48" i="3"/>
  <c r="AI48" i="3"/>
  <c r="AH48" i="3"/>
  <c r="R48" i="3"/>
  <c r="Q48" i="3"/>
  <c r="DA47" i="3"/>
  <c r="CZ47" i="3"/>
  <c r="CU47" i="3" s="1"/>
  <c r="CV47" i="3"/>
  <c r="CJ47" i="3"/>
  <c r="CI47" i="3"/>
  <c r="CE47" i="3"/>
  <c r="CD47" i="3"/>
  <c r="BR47" i="3"/>
  <c r="BQ47" i="3"/>
  <c r="BL47" i="3" s="1"/>
  <c r="BM47" i="3"/>
  <c r="BA47" i="3"/>
  <c r="AZ47" i="3"/>
  <c r="AU47" i="3" s="1"/>
  <c r="AV47" i="3"/>
  <c r="AI47" i="3"/>
  <c r="AH47" i="3"/>
  <c r="AC47" i="3" s="1"/>
  <c r="AD47" i="3"/>
  <c r="R47" i="3"/>
  <c r="Q47" i="3"/>
  <c r="M47" i="3"/>
  <c r="DA46" i="3"/>
  <c r="CZ46" i="3"/>
  <c r="CJ46" i="3"/>
  <c r="CI46" i="3"/>
  <c r="BR46" i="3"/>
  <c r="BQ46" i="3"/>
  <c r="BA46" i="3"/>
  <c r="AZ46" i="3"/>
  <c r="AI46" i="3"/>
  <c r="AH46" i="3"/>
  <c r="R46" i="3"/>
  <c r="Q46" i="3"/>
  <c r="DA45" i="3"/>
  <c r="CZ45" i="3"/>
  <c r="CJ45" i="3"/>
  <c r="CI45" i="3"/>
  <c r="BR45" i="3"/>
  <c r="BQ45" i="3"/>
  <c r="BA45" i="3"/>
  <c r="AZ45" i="3"/>
  <c r="AI45" i="3"/>
  <c r="AH45" i="3"/>
  <c r="R45" i="3"/>
  <c r="Q45" i="3"/>
  <c r="DA44" i="3"/>
  <c r="CZ44" i="3"/>
  <c r="CU44" i="3" s="1"/>
  <c r="CV44" i="3"/>
  <c r="CJ44" i="3"/>
  <c r="CI44" i="3"/>
  <c r="CD44" i="3" s="1"/>
  <c r="CE44" i="3"/>
  <c r="BR44" i="3"/>
  <c r="BQ44" i="3"/>
  <c r="BL44" i="3" s="1"/>
  <c r="BM44" i="3"/>
  <c r="BA44" i="3"/>
  <c r="AZ44" i="3"/>
  <c r="AU44" i="3" s="1"/>
  <c r="AV44" i="3"/>
  <c r="AI44" i="3"/>
  <c r="AH44" i="3"/>
  <c r="AC44" i="3" s="1"/>
  <c r="AD44" i="3"/>
  <c r="R44" i="3"/>
  <c r="Q44" i="3"/>
  <c r="M44" i="3"/>
  <c r="DA43" i="3"/>
  <c r="CZ43" i="3"/>
  <c r="CV43" i="3"/>
  <c r="CU43" i="3"/>
  <c r="CJ43" i="3"/>
  <c r="CI43" i="3"/>
  <c r="CE43" i="3"/>
  <c r="CD43" i="3"/>
  <c r="BR43" i="3"/>
  <c r="BQ43" i="3"/>
  <c r="BL43" i="3" s="1"/>
  <c r="BM43" i="3"/>
  <c r="BA43" i="3"/>
  <c r="AZ43" i="3"/>
  <c r="AV43" i="3"/>
  <c r="AU43" i="3"/>
  <c r="AI43" i="3"/>
  <c r="AH43" i="3"/>
  <c r="AC43" i="3" s="1"/>
  <c r="AD43" i="3"/>
  <c r="R43" i="3"/>
  <c r="Q43" i="3"/>
  <c r="L43" i="3" s="1"/>
  <c r="M43" i="3"/>
  <c r="DA42" i="3"/>
  <c r="CZ42" i="3"/>
  <c r="CV42" i="3"/>
  <c r="CU42" i="3"/>
  <c r="CJ42" i="3"/>
  <c r="CI42" i="3"/>
  <c r="CE42" i="3"/>
  <c r="CD42" i="3"/>
  <c r="BR42" i="3"/>
  <c r="BQ42" i="3"/>
  <c r="BL42" i="3" s="1"/>
  <c r="BM42" i="3"/>
  <c r="BA42" i="3"/>
  <c r="AZ42" i="3"/>
  <c r="AU42" i="3" s="1"/>
  <c r="AV42" i="3"/>
  <c r="AI42" i="3"/>
  <c r="AH42" i="3"/>
  <c r="AC42" i="3" s="1"/>
  <c r="AD42" i="3"/>
  <c r="R42" i="3"/>
  <c r="Q42" i="3"/>
  <c r="M42" i="3"/>
  <c r="L42" i="3"/>
  <c r="DA41" i="3"/>
  <c r="CZ41" i="3"/>
  <c r="CJ41" i="3"/>
  <c r="CI41" i="3"/>
  <c r="BR41" i="3"/>
  <c r="BQ41" i="3"/>
  <c r="BA41" i="3"/>
  <c r="AZ41" i="3"/>
  <c r="AI41" i="3"/>
  <c r="AH41" i="3"/>
  <c r="R41" i="3"/>
  <c r="Q41" i="3"/>
  <c r="DA40" i="3"/>
  <c r="CZ40" i="3"/>
  <c r="CJ40" i="3"/>
  <c r="CI40" i="3"/>
  <c r="BR40" i="3"/>
  <c r="BQ40" i="3"/>
  <c r="BA40" i="3"/>
  <c r="AZ40" i="3"/>
  <c r="AI40" i="3"/>
  <c r="AH40" i="3"/>
  <c r="R40" i="3"/>
  <c r="Q40" i="3"/>
  <c r="DA39" i="3"/>
  <c r="CZ39" i="3"/>
  <c r="CU39" i="3" s="1"/>
  <c r="CV39" i="3"/>
  <c r="CJ39" i="3"/>
  <c r="CI39" i="3"/>
  <c r="CD39" i="3" s="1"/>
  <c r="CE39" i="3"/>
  <c r="BR39" i="3"/>
  <c r="BQ39" i="3"/>
  <c r="BM39" i="3"/>
  <c r="BL39" i="3"/>
  <c r="BA39" i="3"/>
  <c r="AZ39" i="3"/>
  <c r="AU39" i="3" s="1"/>
  <c r="AV39" i="3"/>
  <c r="AI39" i="3"/>
  <c r="AC39" i="3" s="1"/>
  <c r="AH39" i="3"/>
  <c r="AD39" i="3"/>
  <c r="R39" i="3"/>
  <c r="Q39" i="3"/>
  <c r="M39" i="3"/>
  <c r="L39" i="3"/>
  <c r="DA38" i="3"/>
  <c r="CZ38" i="3"/>
  <c r="CU38" i="3" s="1"/>
  <c r="CV38" i="3"/>
  <c r="CJ38" i="3"/>
  <c r="CI38" i="3"/>
  <c r="CD38" i="3" s="1"/>
  <c r="CE38" i="3"/>
  <c r="BR38" i="3"/>
  <c r="BQ38" i="3"/>
  <c r="BM38" i="3"/>
  <c r="BL38" i="3"/>
  <c r="BA38" i="3"/>
  <c r="AZ38" i="3"/>
  <c r="AU38" i="3" s="1"/>
  <c r="AV38" i="3"/>
  <c r="AI38" i="3"/>
  <c r="AH38" i="3"/>
  <c r="AC38" i="3" s="1"/>
  <c r="AD38" i="3"/>
  <c r="R38" i="3"/>
  <c r="Q38" i="3"/>
  <c r="L38" i="3" s="1"/>
  <c r="M38" i="3"/>
  <c r="DA37" i="3"/>
  <c r="CZ37" i="3"/>
  <c r="CU37" i="3" s="1"/>
  <c r="CV37" i="3"/>
  <c r="CJ37" i="3"/>
  <c r="CI37" i="3"/>
  <c r="CE37" i="3"/>
  <c r="CD37" i="3"/>
  <c r="BR37" i="3"/>
  <c r="BQ37" i="3"/>
  <c r="BL37" i="3" s="1"/>
  <c r="BM37" i="3"/>
  <c r="BA37" i="3"/>
  <c r="AU37" i="3" s="1"/>
  <c r="AZ37" i="3"/>
  <c r="AV37" i="3"/>
  <c r="AI37" i="3"/>
  <c r="AH37" i="3"/>
  <c r="AC37" i="3" s="1"/>
  <c r="AD37" i="3"/>
  <c r="R37" i="3"/>
  <c r="Q37" i="3"/>
  <c r="L37" i="3" s="1"/>
  <c r="M37" i="3"/>
  <c r="DA36" i="3"/>
  <c r="CZ36" i="3"/>
  <c r="CV36" i="3"/>
  <c r="CU36" i="3"/>
  <c r="CJ36" i="3"/>
  <c r="CI36" i="3"/>
  <c r="CE36" i="3"/>
  <c r="CD36" i="3"/>
  <c r="BR36" i="3"/>
  <c r="BQ36" i="3"/>
  <c r="BL36" i="3" s="1"/>
  <c r="BM36" i="3"/>
  <c r="BA36" i="3"/>
  <c r="AZ36" i="3"/>
  <c r="AV36" i="3"/>
  <c r="AI36" i="3"/>
  <c r="AH36" i="3"/>
  <c r="AC36" i="3" s="1"/>
  <c r="AD36" i="3"/>
  <c r="R36" i="3"/>
  <c r="Q36" i="3"/>
  <c r="L36" i="3" s="1"/>
  <c r="M36" i="3"/>
  <c r="DA35" i="3"/>
  <c r="CZ35" i="3"/>
  <c r="CJ35" i="3"/>
  <c r="CI35" i="3"/>
  <c r="BR35" i="3"/>
  <c r="BQ35" i="3"/>
  <c r="BA35" i="3"/>
  <c r="AZ35" i="3"/>
  <c r="AI35" i="3"/>
  <c r="AH35" i="3"/>
  <c r="R35" i="3"/>
  <c r="Q35" i="3"/>
  <c r="DA34" i="3"/>
  <c r="CZ34" i="3"/>
  <c r="CJ34" i="3"/>
  <c r="CI34" i="3"/>
  <c r="BR34" i="3"/>
  <c r="BQ34" i="3"/>
  <c r="BA34" i="3"/>
  <c r="AZ34" i="3"/>
  <c r="AI34" i="3"/>
  <c r="AH34" i="3"/>
  <c r="R34" i="3"/>
  <c r="Q34" i="3"/>
  <c r="DA30" i="3"/>
  <c r="CZ30" i="3"/>
  <c r="CJ30" i="3"/>
  <c r="CI30" i="3"/>
  <c r="BR30" i="3"/>
  <c r="BQ30" i="3"/>
  <c r="BA30" i="3"/>
  <c r="AZ30" i="3"/>
  <c r="AI30" i="3"/>
  <c r="AH30" i="3"/>
  <c r="R30" i="3"/>
  <c r="Q30" i="3"/>
  <c r="DA29" i="3"/>
  <c r="CZ29" i="3"/>
  <c r="CJ29" i="3"/>
  <c r="CI29" i="3"/>
  <c r="BR29" i="3"/>
  <c r="BQ29" i="3"/>
  <c r="BA29" i="3"/>
  <c r="AZ29" i="3"/>
  <c r="AI29" i="3"/>
  <c r="AH29" i="3"/>
  <c r="R29" i="3"/>
  <c r="Q29" i="3"/>
  <c r="DA28" i="3"/>
  <c r="CZ28" i="3"/>
  <c r="CJ28" i="3"/>
  <c r="CI28" i="3"/>
  <c r="BR28" i="3"/>
  <c r="BQ28" i="3"/>
  <c r="BA28" i="3"/>
  <c r="AZ28" i="3"/>
  <c r="AI28" i="3"/>
  <c r="AH28" i="3"/>
  <c r="R28" i="3"/>
  <c r="Q28" i="3"/>
  <c r="DA27" i="3"/>
  <c r="CZ27" i="3"/>
  <c r="CJ27" i="3"/>
  <c r="CI27" i="3"/>
  <c r="BR27" i="3"/>
  <c r="BQ27" i="3"/>
  <c r="BA27" i="3"/>
  <c r="AZ27" i="3"/>
  <c r="AI27" i="3"/>
  <c r="AH27" i="3"/>
  <c r="R27" i="3"/>
  <c r="Q27" i="3"/>
  <c r="DA26" i="3"/>
  <c r="CZ26" i="3"/>
  <c r="CU26" i="3" s="1"/>
  <c r="CV26" i="3"/>
  <c r="CJ26" i="3"/>
  <c r="CI26" i="3"/>
  <c r="CE26" i="3"/>
  <c r="CD26" i="3"/>
  <c r="BR26" i="3"/>
  <c r="BQ26" i="3"/>
  <c r="BM26" i="3"/>
  <c r="BA26" i="3"/>
  <c r="AZ26" i="3"/>
  <c r="AV26" i="3"/>
  <c r="AU26" i="3"/>
  <c r="AI26" i="3"/>
  <c r="AH26" i="3"/>
  <c r="AD26" i="3"/>
  <c r="R26" i="3"/>
  <c r="Q26" i="3"/>
  <c r="M26" i="3"/>
  <c r="DA25" i="3"/>
  <c r="CZ25" i="3"/>
  <c r="CJ25" i="3"/>
  <c r="CI25" i="3"/>
  <c r="BR25" i="3"/>
  <c r="BQ25" i="3"/>
  <c r="BA25" i="3"/>
  <c r="AZ25" i="3"/>
  <c r="AI25" i="3"/>
  <c r="AH25" i="3"/>
  <c r="R25" i="3"/>
  <c r="Q25" i="3"/>
  <c r="DA24" i="3"/>
  <c r="CZ24" i="3"/>
  <c r="CJ24" i="3"/>
  <c r="CI24" i="3"/>
  <c r="BR24" i="3"/>
  <c r="BQ24" i="3"/>
  <c r="BA24" i="3"/>
  <c r="AZ24" i="3"/>
  <c r="AI24" i="3"/>
  <c r="AH24" i="3"/>
  <c r="R24" i="3"/>
  <c r="Q24" i="3"/>
  <c r="DA23" i="3"/>
  <c r="CZ23" i="3"/>
  <c r="CV23" i="3"/>
  <c r="CU23" i="3"/>
  <c r="CJ23" i="3"/>
  <c r="CI23" i="3"/>
  <c r="CD23" i="3" s="1"/>
  <c r="CE23" i="3"/>
  <c r="BR23" i="3"/>
  <c r="BQ23" i="3"/>
  <c r="BM23" i="3"/>
  <c r="BL23" i="3"/>
  <c r="BA23" i="3"/>
  <c r="AZ23" i="3"/>
  <c r="AU23" i="3" s="1"/>
  <c r="AV23" i="3"/>
  <c r="AI23" i="3"/>
  <c r="AH23" i="3"/>
  <c r="AD23" i="3"/>
  <c r="AC23" i="3"/>
  <c r="R23" i="3"/>
  <c r="Q23" i="3"/>
  <c r="L23" i="3" s="1"/>
  <c r="M23" i="3"/>
  <c r="DA22" i="3"/>
  <c r="CZ22" i="3"/>
  <c r="CV22" i="3"/>
  <c r="CU22" i="3"/>
  <c r="CJ22" i="3"/>
  <c r="CI22" i="3"/>
  <c r="CE22" i="3"/>
  <c r="BR22" i="3"/>
  <c r="BQ22" i="3"/>
  <c r="BM22" i="3"/>
  <c r="BL22" i="3"/>
  <c r="BA22" i="3"/>
  <c r="AZ22" i="3"/>
  <c r="AV22" i="3"/>
  <c r="AI22" i="3"/>
  <c r="AH22" i="3"/>
  <c r="AD22" i="3"/>
  <c r="AC22" i="3"/>
  <c r="R22" i="3"/>
  <c r="Q22" i="3"/>
  <c r="L22" i="3" s="1"/>
  <c r="M22" i="3"/>
  <c r="DA21" i="3"/>
  <c r="CZ21" i="3"/>
  <c r="CV21" i="3"/>
  <c r="CU21" i="3"/>
  <c r="CJ21" i="3"/>
  <c r="CI21" i="3"/>
  <c r="CD21" i="3" s="1"/>
  <c r="CE21" i="3"/>
  <c r="BR21" i="3"/>
  <c r="BQ21" i="3"/>
  <c r="BM21" i="3"/>
  <c r="BL21" i="3"/>
  <c r="BA21" i="3"/>
  <c r="AZ21" i="3"/>
  <c r="AU21" i="3" s="1"/>
  <c r="AV21" i="3"/>
  <c r="AI21" i="3"/>
  <c r="AH21" i="3"/>
  <c r="AD21" i="3"/>
  <c r="AC21" i="3"/>
  <c r="R21" i="3"/>
  <c r="Q21" i="3"/>
  <c r="M21" i="3"/>
  <c r="DA20" i="3"/>
  <c r="CZ20" i="3"/>
  <c r="CJ20" i="3"/>
  <c r="CI20" i="3"/>
  <c r="BR20" i="3"/>
  <c r="BQ20" i="3"/>
  <c r="BA20" i="3"/>
  <c r="AZ20" i="3"/>
  <c r="AI20" i="3"/>
  <c r="AH20" i="3"/>
  <c r="R20" i="3"/>
  <c r="Q20" i="3"/>
  <c r="DA19" i="3"/>
  <c r="CZ19" i="3"/>
  <c r="CJ19" i="3"/>
  <c r="CI19" i="3"/>
  <c r="BR19" i="3"/>
  <c r="BQ19" i="3"/>
  <c r="BA19" i="3"/>
  <c r="AZ19" i="3"/>
  <c r="AI19" i="3"/>
  <c r="AH19" i="3"/>
  <c r="R19" i="3"/>
  <c r="Q19" i="3"/>
  <c r="DA18" i="3"/>
  <c r="CZ18" i="3"/>
  <c r="CV18" i="3"/>
  <c r="CU18" i="3"/>
  <c r="CJ18" i="3"/>
  <c r="CI18" i="3"/>
  <c r="CE18" i="3"/>
  <c r="CD18" i="3"/>
  <c r="BR18" i="3"/>
  <c r="BQ18" i="3"/>
  <c r="BM18" i="3"/>
  <c r="BL18" i="3"/>
  <c r="BA18" i="3"/>
  <c r="AZ18" i="3"/>
  <c r="AV18" i="3"/>
  <c r="AU18" i="3"/>
  <c r="AI18" i="3"/>
  <c r="AH18" i="3"/>
  <c r="AD18" i="3"/>
  <c r="AC18" i="3"/>
  <c r="R18" i="3"/>
  <c r="Q18" i="3"/>
  <c r="M18" i="3"/>
  <c r="L18" i="3"/>
  <c r="DA17" i="3"/>
  <c r="CZ17" i="3"/>
  <c r="CV17" i="3"/>
  <c r="CU17" i="3"/>
  <c r="CJ17" i="3"/>
  <c r="CI17" i="3"/>
  <c r="CE17" i="3"/>
  <c r="CD17" i="3"/>
  <c r="BR17" i="3"/>
  <c r="BQ17" i="3"/>
  <c r="BM17" i="3"/>
  <c r="BL17" i="3"/>
  <c r="BA17" i="3"/>
  <c r="AZ17" i="3"/>
  <c r="AV17" i="3"/>
  <c r="AU17" i="3"/>
  <c r="AI17" i="3"/>
  <c r="AH17" i="3"/>
  <c r="AD17" i="3"/>
  <c r="AC17" i="3"/>
  <c r="R17" i="3"/>
  <c r="Q17" i="3"/>
  <c r="M17" i="3"/>
  <c r="L17" i="3"/>
  <c r="DA16" i="3"/>
  <c r="CZ16" i="3"/>
  <c r="CV16" i="3"/>
  <c r="CU16" i="3"/>
  <c r="CJ16" i="3"/>
  <c r="CI16" i="3"/>
  <c r="CE16" i="3"/>
  <c r="CD16" i="3"/>
  <c r="BR16" i="3"/>
  <c r="BQ16" i="3"/>
  <c r="BM16" i="3"/>
  <c r="BL16" i="3"/>
  <c r="BA16" i="3"/>
  <c r="AZ16" i="3"/>
  <c r="AV16" i="3"/>
  <c r="AU16" i="3"/>
  <c r="AI16" i="3"/>
  <c r="AH16" i="3"/>
  <c r="AD16" i="3"/>
  <c r="AC16" i="3"/>
  <c r="R16" i="3"/>
  <c r="Q16" i="3"/>
  <c r="M16" i="3"/>
  <c r="L16" i="3"/>
  <c r="DA15" i="3"/>
  <c r="CZ15" i="3"/>
  <c r="CV15" i="3"/>
  <c r="CU15" i="3"/>
  <c r="CJ15" i="3"/>
  <c r="CI15" i="3"/>
  <c r="CE15" i="3"/>
  <c r="CD15" i="3"/>
  <c r="BR15" i="3"/>
  <c r="BQ15" i="3"/>
  <c r="BM15" i="3"/>
  <c r="BL15" i="3"/>
  <c r="BA15" i="3"/>
  <c r="AZ15" i="3"/>
  <c r="AV15" i="3"/>
  <c r="AU15" i="3"/>
  <c r="AI15" i="3"/>
  <c r="AH15" i="3"/>
  <c r="AD15" i="3"/>
  <c r="AC15" i="3"/>
  <c r="R15" i="3"/>
  <c r="Q15" i="3"/>
  <c r="M15" i="3"/>
  <c r="L15" i="3"/>
  <c r="D10" i="3"/>
  <c r="F8" i="3"/>
  <c r="E8" i="3"/>
  <c r="D8" i="3"/>
  <c r="AQ5" i="3"/>
  <c r="BZ5" i="3" s="1"/>
  <c r="CD5" i="3" s="1"/>
  <c r="V5" i="3"/>
  <c r="BE5" i="3" s="1"/>
  <c r="CN5" i="3" s="1"/>
  <c r="L5" i="3"/>
  <c r="AQ4" i="3"/>
  <c r="BZ4" i="3" s="1"/>
  <c r="CD4" i="3" s="1"/>
  <c r="L4" i="3"/>
  <c r="D11" i="3" s="1"/>
  <c r="AR524" i="2"/>
  <c r="AQ524" i="2"/>
  <c r="AN524" i="2"/>
  <c r="AM524" i="2"/>
  <c r="AL524" i="2"/>
  <c r="AK524" i="2"/>
  <c r="AR523" i="2"/>
  <c r="AQ523" i="2"/>
  <c r="AN523" i="2"/>
  <c r="AM523" i="2"/>
  <c r="AL523" i="2"/>
  <c r="AK523" i="2"/>
  <c r="AR522" i="2"/>
  <c r="AQ522" i="2"/>
  <c r="AN522" i="2"/>
  <c r="AM522" i="2"/>
  <c r="AL522" i="2"/>
  <c r="AK522" i="2"/>
  <c r="AR521" i="2"/>
  <c r="AQ521" i="2"/>
  <c r="AM521" i="2"/>
  <c r="AL521" i="2"/>
  <c r="AR519" i="2"/>
  <c r="AQ519" i="2"/>
  <c r="AN519" i="2"/>
  <c r="AM519" i="2"/>
  <c r="AL519" i="2"/>
  <c r="AK519" i="2"/>
  <c r="AR518" i="2"/>
  <c r="AQ518" i="2"/>
  <c r="AN518" i="2"/>
  <c r="AM518" i="2"/>
  <c r="AL518" i="2"/>
  <c r="AK518" i="2"/>
  <c r="AR517" i="2"/>
  <c r="AQ517" i="2"/>
  <c r="AL517" i="2" s="1"/>
  <c r="AM517" i="2"/>
  <c r="AR516" i="2"/>
  <c r="AQ516" i="2"/>
  <c r="AM516" i="2"/>
  <c r="AL516" i="2"/>
  <c r="AR514" i="2"/>
  <c r="AQ514" i="2"/>
  <c r="D514" i="2"/>
  <c r="AR513" i="2"/>
  <c r="AQ513" i="2"/>
  <c r="AL513" i="2" s="1"/>
  <c r="AM513" i="2"/>
  <c r="AR512" i="2"/>
  <c r="AQ512" i="2"/>
  <c r="AL512" i="2" s="1"/>
  <c r="AM512" i="2"/>
  <c r="AR511" i="2"/>
  <c r="AQ511" i="2"/>
  <c r="AL511" i="2" s="1"/>
  <c r="AM511" i="2"/>
  <c r="AR510" i="2"/>
  <c r="AQ510" i="2"/>
  <c r="AL510" i="2" s="1"/>
  <c r="AM510" i="2"/>
  <c r="AR509" i="2"/>
  <c r="AQ509" i="2"/>
  <c r="AL509" i="2" s="1"/>
  <c r="AM509" i="2"/>
  <c r="AR500" i="2"/>
  <c r="AQ500" i="2"/>
  <c r="AN500" i="2"/>
  <c r="AM500" i="2"/>
  <c r="AL500" i="2"/>
  <c r="AK500" i="2"/>
  <c r="AR499" i="2"/>
  <c r="AQ499" i="2"/>
  <c r="AN499" i="2"/>
  <c r="AM499" i="2"/>
  <c r="AL499" i="2"/>
  <c r="AK499" i="2"/>
  <c r="AR498" i="2"/>
  <c r="AQ498" i="2"/>
  <c r="AN498" i="2"/>
  <c r="AM498" i="2"/>
  <c r="AL498" i="2"/>
  <c r="AK498" i="2"/>
  <c r="AR497" i="2"/>
  <c r="AQ497" i="2"/>
  <c r="AM497" i="2"/>
  <c r="AR495" i="2"/>
  <c r="AQ495" i="2"/>
  <c r="AN495" i="2"/>
  <c r="AM495" i="2"/>
  <c r="AL495" i="2"/>
  <c r="AK495" i="2"/>
  <c r="AR494" i="2"/>
  <c r="AQ494" i="2"/>
  <c r="AN494" i="2"/>
  <c r="AM494" i="2"/>
  <c r="AL494" i="2"/>
  <c r="AK494" i="2"/>
  <c r="AR493" i="2"/>
  <c r="AQ493" i="2"/>
  <c r="AL493" i="2" s="1"/>
  <c r="AM493" i="2"/>
  <c r="AR492" i="2"/>
  <c r="AQ492" i="2"/>
  <c r="AM492" i="2"/>
  <c r="AR490" i="2"/>
  <c r="AQ490" i="2"/>
  <c r="D490" i="2"/>
  <c r="AR489" i="2"/>
  <c r="AL489" i="2" s="1"/>
  <c r="AQ489" i="2"/>
  <c r="AM489" i="2"/>
  <c r="AR488" i="2"/>
  <c r="AL488" i="2" s="1"/>
  <c r="AQ488" i="2"/>
  <c r="AM488" i="2"/>
  <c r="AR487" i="2"/>
  <c r="AL487" i="2" s="1"/>
  <c r="AQ487" i="2"/>
  <c r="AM487" i="2"/>
  <c r="AR486" i="2"/>
  <c r="AL486" i="2" s="1"/>
  <c r="AQ486" i="2"/>
  <c r="AM486" i="2"/>
  <c r="AR485" i="2"/>
  <c r="AL485" i="2" s="1"/>
  <c r="AQ485" i="2"/>
  <c r="AM485" i="2"/>
  <c r="AR476" i="2"/>
  <c r="AQ476" i="2"/>
  <c r="AN476" i="2"/>
  <c r="AM476" i="2"/>
  <c r="AL476" i="2"/>
  <c r="AK476" i="2"/>
  <c r="AR475" i="2"/>
  <c r="AQ475" i="2"/>
  <c r="AN475" i="2"/>
  <c r="AM475" i="2"/>
  <c r="AL475" i="2"/>
  <c r="AK475" i="2"/>
  <c r="AR474" i="2"/>
  <c r="AQ474" i="2"/>
  <c r="AN474" i="2"/>
  <c r="AM474" i="2"/>
  <c r="AL474" i="2"/>
  <c r="AK474" i="2"/>
  <c r="AR473" i="2"/>
  <c r="AQ473" i="2"/>
  <c r="AM473" i="2"/>
  <c r="AR471" i="2"/>
  <c r="AQ471" i="2"/>
  <c r="AN471" i="2"/>
  <c r="AM471" i="2"/>
  <c r="AL471" i="2"/>
  <c r="AK471" i="2"/>
  <c r="AR470" i="2"/>
  <c r="AQ470" i="2"/>
  <c r="AN470" i="2"/>
  <c r="AM470" i="2"/>
  <c r="AL470" i="2"/>
  <c r="AK470" i="2"/>
  <c r="AR469" i="2"/>
  <c r="AL469" i="2" s="1"/>
  <c r="AQ469" i="2"/>
  <c r="AM469" i="2"/>
  <c r="AR468" i="2"/>
  <c r="AQ468" i="2"/>
  <c r="AL468" i="2" s="1"/>
  <c r="AM468" i="2"/>
  <c r="AR466" i="2"/>
  <c r="AQ466" i="2"/>
  <c r="D466" i="2"/>
  <c r="AR465" i="2"/>
  <c r="AQ465" i="2"/>
  <c r="AL465" i="2" s="1"/>
  <c r="AM465" i="2"/>
  <c r="AR464" i="2"/>
  <c r="AQ464" i="2"/>
  <c r="AL464" i="2" s="1"/>
  <c r="AM464" i="2"/>
  <c r="AR463" i="2"/>
  <c r="AQ463" i="2"/>
  <c r="AL463" i="2" s="1"/>
  <c r="AM463" i="2"/>
  <c r="AR462" i="2"/>
  <c r="AQ462" i="2"/>
  <c r="AL462" i="2" s="1"/>
  <c r="AM462" i="2"/>
  <c r="AR461" i="2"/>
  <c r="AL461" i="2" s="1"/>
  <c r="AQ461" i="2"/>
  <c r="AM461" i="2"/>
  <c r="AR452" i="2"/>
  <c r="AQ452" i="2"/>
  <c r="AN452" i="2"/>
  <c r="AM452" i="2"/>
  <c r="AL452" i="2"/>
  <c r="AK452" i="2"/>
  <c r="AR451" i="2"/>
  <c r="AQ451" i="2"/>
  <c r="AN451" i="2"/>
  <c r="AM451" i="2"/>
  <c r="AL451" i="2"/>
  <c r="AK451" i="2"/>
  <c r="AR450" i="2"/>
  <c r="AQ450" i="2"/>
  <c r="AN450" i="2"/>
  <c r="AM450" i="2"/>
  <c r="AL450" i="2"/>
  <c r="AK450" i="2"/>
  <c r="AR449" i="2"/>
  <c r="AQ449" i="2"/>
  <c r="AM449" i="2"/>
  <c r="AR447" i="2"/>
  <c r="AQ447" i="2"/>
  <c r="AN447" i="2"/>
  <c r="AM447" i="2"/>
  <c r="AL447" i="2"/>
  <c r="AK447" i="2"/>
  <c r="AR446" i="2"/>
  <c r="AQ446" i="2"/>
  <c r="AN446" i="2"/>
  <c r="AM446" i="2"/>
  <c r="AL446" i="2"/>
  <c r="AK446" i="2"/>
  <c r="AR445" i="2"/>
  <c r="AQ445" i="2"/>
  <c r="AL445" i="2" s="1"/>
  <c r="AM445" i="2"/>
  <c r="AR444" i="2"/>
  <c r="AQ444" i="2"/>
  <c r="AM444" i="2"/>
  <c r="AR442" i="2"/>
  <c r="AQ442" i="2"/>
  <c r="D442" i="2"/>
  <c r="AM442" i="2" s="1"/>
  <c r="AR441" i="2"/>
  <c r="AL441" i="2" s="1"/>
  <c r="AQ441" i="2"/>
  <c r="AM441" i="2"/>
  <c r="AR440" i="2"/>
  <c r="AL440" i="2" s="1"/>
  <c r="AQ440" i="2"/>
  <c r="AM440" i="2"/>
  <c r="AR439" i="2"/>
  <c r="AL439" i="2" s="1"/>
  <c r="AQ439" i="2"/>
  <c r="AM439" i="2"/>
  <c r="AR438" i="2"/>
  <c r="AL438" i="2" s="1"/>
  <c r="AQ438" i="2"/>
  <c r="AM438" i="2"/>
  <c r="AR437" i="2"/>
  <c r="AL437" i="2" s="1"/>
  <c r="AQ437" i="2"/>
  <c r="AM437" i="2"/>
  <c r="AR428" i="2"/>
  <c r="AQ428" i="2"/>
  <c r="AN428" i="2"/>
  <c r="AM428" i="2"/>
  <c r="AL428" i="2"/>
  <c r="AK428" i="2"/>
  <c r="AR427" i="2"/>
  <c r="AQ427" i="2"/>
  <c r="AN427" i="2"/>
  <c r="AM427" i="2"/>
  <c r="AL427" i="2"/>
  <c r="AK427" i="2"/>
  <c r="AR426" i="2"/>
  <c r="AQ426" i="2"/>
  <c r="AN426" i="2"/>
  <c r="AM426" i="2"/>
  <c r="AL426" i="2"/>
  <c r="AK426" i="2"/>
  <c r="AR425" i="2"/>
  <c r="AL425" i="2" s="1"/>
  <c r="AQ425" i="2"/>
  <c r="AM425" i="2"/>
  <c r="AR423" i="2"/>
  <c r="AQ423" i="2"/>
  <c r="AN423" i="2"/>
  <c r="AM423" i="2"/>
  <c r="AL423" i="2"/>
  <c r="AK423" i="2"/>
  <c r="AR422" i="2"/>
  <c r="AQ422" i="2"/>
  <c r="AN422" i="2"/>
  <c r="AM422" i="2"/>
  <c r="AL422" i="2"/>
  <c r="AK422" i="2"/>
  <c r="AR421" i="2"/>
  <c r="AQ421" i="2"/>
  <c r="AM421" i="2"/>
  <c r="AR420" i="2"/>
  <c r="AL420" i="2" s="1"/>
  <c r="AQ420" i="2"/>
  <c r="AM420" i="2"/>
  <c r="AR418" i="2"/>
  <c r="AQ418" i="2"/>
  <c r="D418" i="2"/>
  <c r="AM418" i="2" s="1"/>
  <c r="AR417" i="2"/>
  <c r="AQ417" i="2"/>
  <c r="AL417" i="2" s="1"/>
  <c r="AM417" i="2"/>
  <c r="AR416" i="2"/>
  <c r="AQ416" i="2"/>
  <c r="AM416" i="2"/>
  <c r="AR415" i="2"/>
  <c r="AQ415" i="2"/>
  <c r="AL415" i="2" s="1"/>
  <c r="AM415" i="2"/>
  <c r="AR414" i="2"/>
  <c r="AQ414" i="2"/>
  <c r="AL414" i="2" s="1"/>
  <c r="AM414" i="2"/>
  <c r="AR413" i="2"/>
  <c r="AQ413" i="2"/>
  <c r="AM413" i="2"/>
  <c r="AL413" i="2"/>
  <c r="AR404" i="2"/>
  <c r="AQ404" i="2"/>
  <c r="AN404" i="2"/>
  <c r="AM404" i="2"/>
  <c r="AL404" i="2"/>
  <c r="AK404" i="2"/>
  <c r="AR403" i="2"/>
  <c r="AQ403" i="2"/>
  <c r="AN403" i="2"/>
  <c r="AM403" i="2"/>
  <c r="AL403" i="2"/>
  <c r="AK403" i="2"/>
  <c r="AR402" i="2"/>
  <c r="AQ402" i="2"/>
  <c r="AN402" i="2"/>
  <c r="AM402" i="2"/>
  <c r="AL402" i="2"/>
  <c r="AK402" i="2"/>
  <c r="AR401" i="2"/>
  <c r="AQ401" i="2"/>
  <c r="AL401" i="2" s="1"/>
  <c r="AM401" i="2"/>
  <c r="AR399" i="2"/>
  <c r="AQ399" i="2"/>
  <c r="AN399" i="2"/>
  <c r="AM399" i="2"/>
  <c r="AL399" i="2"/>
  <c r="AK399" i="2"/>
  <c r="AR398" i="2"/>
  <c r="AQ398" i="2"/>
  <c r="AN398" i="2"/>
  <c r="AM398" i="2"/>
  <c r="AL398" i="2"/>
  <c r="AK398" i="2"/>
  <c r="AR397" i="2"/>
  <c r="AQ397" i="2"/>
  <c r="AL397" i="2" s="1"/>
  <c r="AM397" i="2"/>
  <c r="AR396" i="2"/>
  <c r="AQ396" i="2"/>
  <c r="AL396" i="2" s="1"/>
  <c r="AM396" i="2"/>
  <c r="AR394" i="2"/>
  <c r="AQ394" i="2"/>
  <c r="AM394" i="2"/>
  <c r="D394" i="2"/>
  <c r="AR393" i="2"/>
  <c r="AQ393" i="2"/>
  <c r="AM393" i="2"/>
  <c r="AL393" i="2"/>
  <c r="AR392" i="2"/>
  <c r="AQ392" i="2"/>
  <c r="AM392" i="2"/>
  <c r="AR391" i="2"/>
  <c r="AL391" i="2" s="1"/>
  <c r="AQ391" i="2"/>
  <c r="AM391" i="2"/>
  <c r="AR390" i="2"/>
  <c r="AQ390" i="2"/>
  <c r="AM390" i="2"/>
  <c r="AR389" i="2"/>
  <c r="AQ389" i="2"/>
  <c r="AM389" i="2"/>
  <c r="AL389" i="2"/>
  <c r="AR380" i="2"/>
  <c r="AQ380" i="2"/>
  <c r="AN380" i="2"/>
  <c r="AM380" i="2"/>
  <c r="AL380" i="2"/>
  <c r="AK380" i="2"/>
  <c r="AR379" i="2"/>
  <c r="AQ379" i="2"/>
  <c r="AN379" i="2"/>
  <c r="AM379" i="2"/>
  <c r="AL379" i="2"/>
  <c r="AK379" i="2"/>
  <c r="AR378" i="2"/>
  <c r="AQ378" i="2"/>
  <c r="AN378" i="2"/>
  <c r="AM378" i="2"/>
  <c r="AL378" i="2"/>
  <c r="AK378" i="2"/>
  <c r="AR377" i="2"/>
  <c r="AQ377" i="2"/>
  <c r="AM377" i="2"/>
  <c r="AR375" i="2"/>
  <c r="AQ375" i="2"/>
  <c r="AN375" i="2"/>
  <c r="AM375" i="2"/>
  <c r="AL375" i="2"/>
  <c r="AK375" i="2"/>
  <c r="AR374" i="2"/>
  <c r="AQ374" i="2"/>
  <c r="AN374" i="2"/>
  <c r="AM374" i="2"/>
  <c r="AL374" i="2"/>
  <c r="AK374" i="2"/>
  <c r="AR373" i="2"/>
  <c r="AQ373" i="2"/>
  <c r="AL373" i="2" s="1"/>
  <c r="AM373" i="2"/>
  <c r="AR372" i="2"/>
  <c r="AQ372" i="2"/>
  <c r="AL372" i="2" s="1"/>
  <c r="AM372" i="2"/>
  <c r="AR370" i="2"/>
  <c r="AQ370" i="2"/>
  <c r="D370" i="2"/>
  <c r="AL370" i="2" s="1"/>
  <c r="AR369" i="2"/>
  <c r="AQ369" i="2"/>
  <c r="AM369" i="2"/>
  <c r="AR368" i="2"/>
  <c r="AQ368" i="2"/>
  <c r="AM368" i="2"/>
  <c r="AL368" i="2"/>
  <c r="AR367" i="2"/>
  <c r="AQ367" i="2"/>
  <c r="AL367" i="2" s="1"/>
  <c r="AM367" i="2"/>
  <c r="AR366" i="2"/>
  <c r="AL366" i="2" s="1"/>
  <c r="AQ366" i="2"/>
  <c r="AM366" i="2"/>
  <c r="AR365" i="2"/>
  <c r="AQ365" i="2"/>
  <c r="AM365" i="2"/>
  <c r="AL365" i="2"/>
  <c r="AR356" i="2"/>
  <c r="AQ356" i="2"/>
  <c r="AN356" i="2"/>
  <c r="AM356" i="2"/>
  <c r="AL356" i="2"/>
  <c r="AK356" i="2"/>
  <c r="AR355" i="2"/>
  <c r="AQ355" i="2"/>
  <c r="AN355" i="2"/>
  <c r="AM355" i="2"/>
  <c r="AL355" i="2"/>
  <c r="AK355" i="2"/>
  <c r="AR354" i="2"/>
  <c r="AQ354" i="2"/>
  <c r="AN354" i="2"/>
  <c r="AM354" i="2"/>
  <c r="AL354" i="2"/>
  <c r="AK354" i="2"/>
  <c r="AR353" i="2"/>
  <c r="AQ353" i="2"/>
  <c r="AL353" i="2" s="1"/>
  <c r="AM353" i="2"/>
  <c r="AR351" i="2"/>
  <c r="AQ351" i="2"/>
  <c r="AN351" i="2"/>
  <c r="AM351" i="2"/>
  <c r="AL351" i="2"/>
  <c r="AK351" i="2"/>
  <c r="AR350" i="2"/>
  <c r="AQ350" i="2"/>
  <c r="AN350" i="2"/>
  <c r="AM350" i="2"/>
  <c r="AL350" i="2"/>
  <c r="AK350" i="2"/>
  <c r="AR349" i="2"/>
  <c r="AQ349" i="2"/>
  <c r="AL349" i="2" s="1"/>
  <c r="AM349" i="2"/>
  <c r="AR348" i="2"/>
  <c r="AQ348" i="2"/>
  <c r="AL348" i="2" s="1"/>
  <c r="AM348" i="2"/>
  <c r="AR346" i="2"/>
  <c r="AQ346" i="2"/>
  <c r="D346" i="2"/>
  <c r="AM346" i="2" s="1"/>
  <c r="AR345" i="2"/>
  <c r="AQ345" i="2"/>
  <c r="AL345" i="2" s="1"/>
  <c r="AM345" i="2"/>
  <c r="AR344" i="2"/>
  <c r="AQ344" i="2"/>
  <c r="AL344" i="2" s="1"/>
  <c r="AM344" i="2"/>
  <c r="AR343" i="2"/>
  <c r="AQ343" i="2"/>
  <c r="AM343" i="2"/>
  <c r="AR342" i="2"/>
  <c r="AQ342" i="2"/>
  <c r="AM342" i="2"/>
  <c r="AL342" i="2"/>
  <c r="AR341" i="2"/>
  <c r="AL341" i="2" s="1"/>
  <c r="AQ341" i="2"/>
  <c r="AM341" i="2"/>
  <c r="AR332" i="2"/>
  <c r="AQ332" i="2"/>
  <c r="AN332" i="2"/>
  <c r="AM332" i="2"/>
  <c r="AL332" i="2"/>
  <c r="AK332" i="2"/>
  <c r="AR331" i="2"/>
  <c r="AQ331" i="2"/>
  <c r="AN331" i="2"/>
  <c r="AM331" i="2"/>
  <c r="AL331" i="2"/>
  <c r="AK331" i="2"/>
  <c r="AR330" i="2"/>
  <c r="AQ330" i="2"/>
  <c r="AN330" i="2"/>
  <c r="AM330" i="2"/>
  <c r="AL330" i="2"/>
  <c r="AK330" i="2"/>
  <c r="AR329" i="2"/>
  <c r="AQ329" i="2"/>
  <c r="AL329" i="2" s="1"/>
  <c r="AM329" i="2"/>
  <c r="AR327" i="2"/>
  <c r="AQ327" i="2"/>
  <c r="AN327" i="2"/>
  <c r="AM327" i="2"/>
  <c r="AL327" i="2"/>
  <c r="AK327" i="2"/>
  <c r="AR326" i="2"/>
  <c r="AQ326" i="2"/>
  <c r="AN326" i="2"/>
  <c r="AM326" i="2"/>
  <c r="AL326" i="2"/>
  <c r="AK326" i="2"/>
  <c r="AR325" i="2"/>
  <c r="AQ325" i="2"/>
  <c r="AM325" i="2"/>
  <c r="AL325" i="2"/>
  <c r="AR324" i="2"/>
  <c r="AQ324" i="2"/>
  <c r="AL324" i="2" s="1"/>
  <c r="AM324" i="2"/>
  <c r="AR322" i="2"/>
  <c r="AQ322" i="2"/>
  <c r="AM322" i="2"/>
  <c r="AL322" i="2"/>
  <c r="D322" i="2"/>
  <c r="AR321" i="2"/>
  <c r="AQ321" i="2"/>
  <c r="AL321" i="2" s="1"/>
  <c r="AM321" i="2"/>
  <c r="AR320" i="2"/>
  <c r="AQ320" i="2"/>
  <c r="AM320" i="2"/>
  <c r="AL320" i="2"/>
  <c r="AR319" i="2"/>
  <c r="AQ319" i="2"/>
  <c r="AM319" i="2"/>
  <c r="AR318" i="2"/>
  <c r="AL318" i="2" s="1"/>
  <c r="AQ318" i="2"/>
  <c r="AM318" i="2"/>
  <c r="AR317" i="2"/>
  <c r="AQ317" i="2"/>
  <c r="AL317" i="2" s="1"/>
  <c r="AM317" i="2"/>
  <c r="AR308" i="2"/>
  <c r="AQ308" i="2"/>
  <c r="AN308" i="2"/>
  <c r="AM308" i="2"/>
  <c r="AL308" i="2"/>
  <c r="AK308" i="2"/>
  <c r="AR307" i="2"/>
  <c r="AQ307" i="2"/>
  <c r="AN307" i="2"/>
  <c r="AM307" i="2"/>
  <c r="AL307" i="2"/>
  <c r="AK307" i="2"/>
  <c r="AR306" i="2"/>
  <c r="AQ306" i="2"/>
  <c r="AN306" i="2"/>
  <c r="AM306" i="2"/>
  <c r="AL306" i="2"/>
  <c r="AK306" i="2"/>
  <c r="AR305" i="2"/>
  <c r="AQ305" i="2"/>
  <c r="AL305" i="2" s="1"/>
  <c r="AM305" i="2"/>
  <c r="AR303" i="2"/>
  <c r="AQ303" i="2"/>
  <c r="AN303" i="2"/>
  <c r="AM303" i="2"/>
  <c r="AL303" i="2"/>
  <c r="AK303" i="2"/>
  <c r="AR302" i="2"/>
  <c r="AQ302" i="2"/>
  <c r="AN302" i="2"/>
  <c r="AM302" i="2"/>
  <c r="AL302" i="2"/>
  <c r="AK302" i="2"/>
  <c r="AR301" i="2"/>
  <c r="AL301" i="2" s="1"/>
  <c r="AQ301" i="2"/>
  <c r="AM301" i="2"/>
  <c r="AR300" i="2"/>
  <c r="AQ300" i="2"/>
  <c r="AL300" i="2" s="1"/>
  <c r="AM300" i="2"/>
  <c r="AR298" i="2"/>
  <c r="AQ298" i="2"/>
  <c r="D298" i="2"/>
  <c r="AM298" i="2" s="1"/>
  <c r="AR297" i="2"/>
  <c r="AQ297" i="2"/>
  <c r="AL297" i="2" s="1"/>
  <c r="AM297" i="2"/>
  <c r="AR296" i="2"/>
  <c r="AQ296" i="2"/>
  <c r="AM296" i="2"/>
  <c r="AR295" i="2"/>
  <c r="AQ295" i="2"/>
  <c r="AM295" i="2"/>
  <c r="AL295" i="2"/>
  <c r="AR294" i="2"/>
  <c r="AQ294" i="2"/>
  <c r="AL294" i="2" s="1"/>
  <c r="AM294" i="2"/>
  <c r="AR293" i="2"/>
  <c r="AQ293" i="2"/>
  <c r="AM293" i="2"/>
  <c r="AL293" i="2"/>
  <c r="AR284" i="2"/>
  <c r="AQ284" i="2"/>
  <c r="AN284" i="2"/>
  <c r="AM284" i="2"/>
  <c r="AL284" i="2"/>
  <c r="AK284" i="2"/>
  <c r="AR283" i="2"/>
  <c r="AQ283" i="2"/>
  <c r="AN283" i="2"/>
  <c r="AM283" i="2"/>
  <c r="AL283" i="2"/>
  <c r="AK283" i="2"/>
  <c r="AR282" i="2"/>
  <c r="AQ282" i="2"/>
  <c r="AN282" i="2"/>
  <c r="AM282" i="2"/>
  <c r="AL282" i="2"/>
  <c r="AK282" i="2"/>
  <c r="AR281" i="2"/>
  <c r="AQ281" i="2"/>
  <c r="AL281" i="2" s="1"/>
  <c r="AM281" i="2"/>
  <c r="AR279" i="2"/>
  <c r="AQ279" i="2"/>
  <c r="AN279" i="2"/>
  <c r="AM279" i="2"/>
  <c r="AL279" i="2"/>
  <c r="AK279" i="2"/>
  <c r="AR278" i="2"/>
  <c r="AQ278" i="2"/>
  <c r="AN278" i="2"/>
  <c r="AM278" i="2"/>
  <c r="AL278" i="2"/>
  <c r="AK278" i="2"/>
  <c r="AR277" i="2"/>
  <c r="AQ277" i="2"/>
  <c r="AM277" i="2"/>
  <c r="AL277" i="2"/>
  <c r="AR276" i="2"/>
  <c r="AQ276" i="2"/>
  <c r="AL276" i="2" s="1"/>
  <c r="AM276" i="2"/>
  <c r="AR274" i="2"/>
  <c r="AQ274" i="2"/>
  <c r="AL274" i="2"/>
  <c r="D274" i="2"/>
  <c r="AM274" i="2" s="1"/>
  <c r="AR273" i="2"/>
  <c r="AQ273" i="2"/>
  <c r="AL273" i="2" s="1"/>
  <c r="AM273" i="2"/>
  <c r="AR272" i="2"/>
  <c r="AQ272" i="2"/>
  <c r="AM272" i="2"/>
  <c r="AL272" i="2"/>
  <c r="AR271" i="2"/>
  <c r="AQ271" i="2"/>
  <c r="AM271" i="2"/>
  <c r="AL271" i="2"/>
  <c r="AR270" i="2"/>
  <c r="AL270" i="2" s="1"/>
  <c r="AQ270" i="2"/>
  <c r="AM270" i="2"/>
  <c r="AR269" i="2"/>
  <c r="AL269" i="2" s="1"/>
  <c r="AQ269" i="2"/>
  <c r="AM269" i="2"/>
  <c r="AR260" i="2"/>
  <c r="AQ260" i="2"/>
  <c r="AN260" i="2"/>
  <c r="AM260" i="2"/>
  <c r="AL260" i="2"/>
  <c r="AK260" i="2"/>
  <c r="AR259" i="2"/>
  <c r="AQ259" i="2"/>
  <c r="AN259" i="2"/>
  <c r="AM259" i="2"/>
  <c r="AL259" i="2"/>
  <c r="AK259" i="2"/>
  <c r="AR258" i="2"/>
  <c r="AQ258" i="2"/>
  <c r="AN258" i="2"/>
  <c r="AM258" i="2"/>
  <c r="AL258" i="2"/>
  <c r="AK258" i="2"/>
  <c r="AR257" i="2"/>
  <c r="AQ257" i="2"/>
  <c r="AL257" i="2" s="1"/>
  <c r="AM257" i="2"/>
  <c r="AR255" i="2"/>
  <c r="AQ255" i="2"/>
  <c r="AN255" i="2"/>
  <c r="AM255" i="2"/>
  <c r="AL255" i="2"/>
  <c r="AK255" i="2"/>
  <c r="AR254" i="2"/>
  <c r="AQ254" i="2"/>
  <c r="AN254" i="2"/>
  <c r="AM254" i="2"/>
  <c r="AL254" i="2"/>
  <c r="AK254" i="2"/>
  <c r="AR253" i="2"/>
  <c r="AL253" i="2" s="1"/>
  <c r="AQ253" i="2"/>
  <c r="AM253" i="2"/>
  <c r="AR252" i="2"/>
  <c r="AQ252" i="2"/>
  <c r="AM252" i="2"/>
  <c r="AL252" i="2"/>
  <c r="AR250" i="2"/>
  <c r="AQ250" i="2"/>
  <c r="D250" i="2"/>
  <c r="AR249" i="2"/>
  <c r="AQ249" i="2"/>
  <c r="AL249" i="2" s="1"/>
  <c r="AM249" i="2"/>
  <c r="AR248" i="2"/>
  <c r="AQ248" i="2"/>
  <c r="AM248" i="2"/>
  <c r="AL248" i="2"/>
  <c r="AR247" i="2"/>
  <c r="AQ247" i="2"/>
  <c r="AM247" i="2"/>
  <c r="AR246" i="2"/>
  <c r="AQ246" i="2"/>
  <c r="AM246" i="2"/>
  <c r="AL246" i="2"/>
  <c r="AR245" i="2"/>
  <c r="AQ245" i="2"/>
  <c r="AL245" i="2" s="1"/>
  <c r="AM245" i="2"/>
  <c r="AR236" i="2"/>
  <c r="AQ236" i="2"/>
  <c r="AN236" i="2"/>
  <c r="AM236" i="2"/>
  <c r="AL236" i="2"/>
  <c r="AK236" i="2"/>
  <c r="AR235" i="2"/>
  <c r="AQ235" i="2"/>
  <c r="AN235" i="2"/>
  <c r="AM235" i="2"/>
  <c r="AL235" i="2"/>
  <c r="AK235" i="2"/>
  <c r="AR234" i="2"/>
  <c r="AQ234" i="2"/>
  <c r="AN234" i="2"/>
  <c r="AM234" i="2"/>
  <c r="AL234" i="2"/>
  <c r="AK234" i="2"/>
  <c r="AR233" i="2"/>
  <c r="AQ233" i="2"/>
  <c r="AL233" i="2" s="1"/>
  <c r="AM233" i="2"/>
  <c r="AR231" i="2"/>
  <c r="AQ231" i="2"/>
  <c r="AN231" i="2"/>
  <c r="AM231" i="2"/>
  <c r="AL231" i="2"/>
  <c r="AK231" i="2"/>
  <c r="AR230" i="2"/>
  <c r="AQ230" i="2"/>
  <c r="AN230" i="2"/>
  <c r="AM230" i="2"/>
  <c r="AL230" i="2"/>
  <c r="AK230" i="2"/>
  <c r="AR229" i="2"/>
  <c r="AQ229" i="2"/>
  <c r="AM229" i="2"/>
  <c r="AL229" i="2"/>
  <c r="AR228" i="2"/>
  <c r="AL228" i="2" s="1"/>
  <c r="AQ228" i="2"/>
  <c r="AM228" i="2"/>
  <c r="AR226" i="2"/>
  <c r="AQ226" i="2"/>
  <c r="D226" i="2"/>
  <c r="AM226" i="2" s="1"/>
  <c r="AR225" i="2"/>
  <c r="AQ225" i="2"/>
  <c r="AM225" i="2"/>
  <c r="AR224" i="2"/>
  <c r="AQ224" i="2"/>
  <c r="AM224" i="2"/>
  <c r="AL224" i="2"/>
  <c r="AR223" i="2"/>
  <c r="AQ223" i="2"/>
  <c r="AL223" i="2" s="1"/>
  <c r="AM223" i="2"/>
  <c r="AR222" i="2"/>
  <c r="AQ222" i="2"/>
  <c r="AM222" i="2"/>
  <c r="AL222" i="2"/>
  <c r="AR221" i="2"/>
  <c r="AQ221" i="2"/>
  <c r="AL221" i="2" s="1"/>
  <c r="AM221" i="2"/>
  <c r="AR212" i="2"/>
  <c r="AQ212" i="2"/>
  <c r="AN212" i="2"/>
  <c r="AM212" i="2"/>
  <c r="AL212" i="2"/>
  <c r="AK212" i="2"/>
  <c r="AR211" i="2"/>
  <c r="AQ211" i="2"/>
  <c r="AN211" i="2"/>
  <c r="AM211" i="2"/>
  <c r="AL211" i="2"/>
  <c r="AK211" i="2"/>
  <c r="AR210" i="2"/>
  <c r="AQ210" i="2"/>
  <c r="AN210" i="2"/>
  <c r="AM210" i="2"/>
  <c r="AL210" i="2"/>
  <c r="AK210" i="2"/>
  <c r="AR209" i="2"/>
  <c r="AQ209" i="2"/>
  <c r="AL209" i="2" s="1"/>
  <c r="AM209" i="2"/>
  <c r="AR207" i="2"/>
  <c r="AQ207" i="2"/>
  <c r="AN207" i="2"/>
  <c r="AM207" i="2"/>
  <c r="AL207" i="2"/>
  <c r="AK207" i="2"/>
  <c r="AR206" i="2"/>
  <c r="AQ206" i="2"/>
  <c r="AN206" i="2"/>
  <c r="AM206" i="2"/>
  <c r="AL206" i="2"/>
  <c r="AK206" i="2"/>
  <c r="AR205" i="2"/>
  <c r="AQ205" i="2"/>
  <c r="AL205" i="2" s="1"/>
  <c r="AM205" i="2"/>
  <c r="AR204" i="2"/>
  <c r="AQ204" i="2"/>
  <c r="AL204" i="2" s="1"/>
  <c r="AM204" i="2"/>
  <c r="AR202" i="2"/>
  <c r="AQ202" i="2"/>
  <c r="AM202" i="2"/>
  <c r="AL202" i="2"/>
  <c r="D202" i="2"/>
  <c r="AR201" i="2"/>
  <c r="AQ201" i="2"/>
  <c r="AM201" i="2"/>
  <c r="AL201" i="2"/>
  <c r="AR200" i="2"/>
  <c r="AQ200" i="2"/>
  <c r="AL200" i="2" s="1"/>
  <c r="AM200" i="2"/>
  <c r="AR199" i="2"/>
  <c r="AQ199" i="2"/>
  <c r="AM199" i="2"/>
  <c r="AL199" i="2"/>
  <c r="AR198" i="2"/>
  <c r="AQ198" i="2"/>
  <c r="AM198" i="2"/>
  <c r="AR197" i="2"/>
  <c r="AQ197" i="2"/>
  <c r="AM197" i="2"/>
  <c r="AL197" i="2"/>
  <c r="AR188" i="2"/>
  <c r="AQ188" i="2"/>
  <c r="AN188" i="2"/>
  <c r="AM188" i="2"/>
  <c r="AL188" i="2"/>
  <c r="AK188" i="2"/>
  <c r="AR187" i="2"/>
  <c r="AQ187" i="2"/>
  <c r="AN187" i="2"/>
  <c r="AM187" i="2"/>
  <c r="AL187" i="2"/>
  <c r="AK187" i="2"/>
  <c r="AR186" i="2"/>
  <c r="AQ186" i="2"/>
  <c r="AN186" i="2"/>
  <c r="AM186" i="2"/>
  <c r="AL186" i="2"/>
  <c r="AK186" i="2"/>
  <c r="AR185" i="2"/>
  <c r="AQ185" i="2"/>
  <c r="AM185" i="2"/>
  <c r="AR183" i="2"/>
  <c r="AQ183" i="2"/>
  <c r="AN183" i="2"/>
  <c r="AM183" i="2"/>
  <c r="AL183" i="2"/>
  <c r="AK183" i="2"/>
  <c r="AR182" i="2"/>
  <c r="AQ182" i="2"/>
  <c r="AN182" i="2"/>
  <c r="AM182" i="2"/>
  <c r="AL182" i="2"/>
  <c r="AK182" i="2"/>
  <c r="AR181" i="2"/>
  <c r="AQ181" i="2"/>
  <c r="AL181" i="2" s="1"/>
  <c r="AM181" i="2"/>
  <c r="AR180" i="2"/>
  <c r="AQ180" i="2"/>
  <c r="AL180" i="2" s="1"/>
  <c r="AM180" i="2"/>
  <c r="AR178" i="2"/>
  <c r="AL178" i="2" s="1"/>
  <c r="AQ178" i="2"/>
  <c r="D178" i="2"/>
  <c r="AM178" i="2" s="1"/>
  <c r="AR177" i="2"/>
  <c r="AQ177" i="2"/>
  <c r="AL177" i="2" s="1"/>
  <c r="AM177" i="2"/>
  <c r="AR176" i="2"/>
  <c r="AQ176" i="2"/>
  <c r="AL176" i="2" s="1"/>
  <c r="AM176" i="2"/>
  <c r="AR175" i="2"/>
  <c r="AQ175" i="2"/>
  <c r="AM175" i="2"/>
  <c r="AL175" i="2"/>
  <c r="AR174" i="2"/>
  <c r="AQ174" i="2"/>
  <c r="AL174" i="2" s="1"/>
  <c r="AM174" i="2"/>
  <c r="AR173" i="2"/>
  <c r="AQ173" i="2"/>
  <c r="AL173" i="2" s="1"/>
  <c r="AM173" i="2"/>
  <c r="AR164" i="2"/>
  <c r="AQ164" i="2"/>
  <c r="AN164" i="2"/>
  <c r="AM164" i="2"/>
  <c r="AL164" i="2"/>
  <c r="AK164" i="2"/>
  <c r="AR163" i="2"/>
  <c r="AQ163" i="2"/>
  <c r="AN163" i="2"/>
  <c r="AM163" i="2"/>
  <c r="AL163" i="2"/>
  <c r="AK163" i="2"/>
  <c r="AR162" i="2"/>
  <c r="AQ162" i="2"/>
  <c r="AN162" i="2"/>
  <c r="AM162" i="2"/>
  <c r="AL162" i="2"/>
  <c r="AK162" i="2"/>
  <c r="AR161" i="2"/>
  <c r="AQ161" i="2"/>
  <c r="AM161" i="2"/>
  <c r="AL161" i="2"/>
  <c r="AR159" i="2"/>
  <c r="AQ159" i="2"/>
  <c r="AN159" i="2"/>
  <c r="AM159" i="2"/>
  <c r="AL159" i="2"/>
  <c r="AK159" i="2"/>
  <c r="AR158" i="2"/>
  <c r="AQ158" i="2"/>
  <c r="AN158" i="2"/>
  <c r="AM158" i="2"/>
  <c r="AM16" i="2" s="1"/>
  <c r="AL158" i="2"/>
  <c r="AK158" i="2"/>
  <c r="AR157" i="2"/>
  <c r="AQ157" i="2"/>
  <c r="AL157" i="2" s="1"/>
  <c r="AM157" i="2"/>
  <c r="AR156" i="2"/>
  <c r="AQ156" i="2"/>
  <c r="AL156" i="2" s="1"/>
  <c r="AM156" i="2"/>
  <c r="AR154" i="2"/>
  <c r="AL154" i="2" s="1"/>
  <c r="AQ154" i="2"/>
  <c r="D154" i="2"/>
  <c r="AM154" i="2" s="1"/>
  <c r="AR153" i="2"/>
  <c r="AQ153" i="2"/>
  <c r="AL153" i="2" s="1"/>
  <c r="AM153" i="2"/>
  <c r="AR152" i="2"/>
  <c r="AL152" i="2" s="1"/>
  <c r="AQ152" i="2"/>
  <c r="AM152" i="2"/>
  <c r="AR151" i="2"/>
  <c r="AL151" i="2" s="1"/>
  <c r="AQ151" i="2"/>
  <c r="AM151" i="2"/>
  <c r="AR150" i="2"/>
  <c r="AL150" i="2" s="1"/>
  <c r="AQ150" i="2"/>
  <c r="AM150" i="2"/>
  <c r="AR149" i="2"/>
  <c r="AQ149" i="2"/>
  <c r="AL149" i="2" s="1"/>
  <c r="AM149" i="2"/>
  <c r="AR140" i="2"/>
  <c r="AQ140" i="2"/>
  <c r="AN140" i="2"/>
  <c r="AM140" i="2"/>
  <c r="AL140" i="2"/>
  <c r="AK140" i="2"/>
  <c r="AR139" i="2"/>
  <c r="AQ139" i="2"/>
  <c r="AN139" i="2"/>
  <c r="AM139" i="2"/>
  <c r="AL139" i="2"/>
  <c r="AK139" i="2"/>
  <c r="AR138" i="2"/>
  <c r="AQ138" i="2"/>
  <c r="AN138" i="2"/>
  <c r="AM138" i="2"/>
  <c r="AL138" i="2"/>
  <c r="AK138" i="2"/>
  <c r="AR137" i="2"/>
  <c r="AL137" i="2" s="1"/>
  <c r="AQ137" i="2"/>
  <c r="AM137" i="2"/>
  <c r="AR135" i="2"/>
  <c r="AQ135" i="2"/>
  <c r="AN135" i="2"/>
  <c r="AM135" i="2"/>
  <c r="AL135" i="2"/>
  <c r="AK135" i="2"/>
  <c r="AR134" i="2"/>
  <c r="AQ134" i="2"/>
  <c r="AN134" i="2"/>
  <c r="AM134" i="2"/>
  <c r="AL134" i="2"/>
  <c r="AK134" i="2"/>
  <c r="AR133" i="2"/>
  <c r="AQ133" i="2"/>
  <c r="AM133" i="2"/>
  <c r="AR132" i="2"/>
  <c r="AQ132" i="2"/>
  <c r="AL132" i="2" s="1"/>
  <c r="AM132" i="2"/>
  <c r="AR130" i="2"/>
  <c r="AQ130" i="2"/>
  <c r="AM130" i="2"/>
  <c r="AL130" i="2"/>
  <c r="D130" i="2"/>
  <c r="AR129" i="2"/>
  <c r="AQ129" i="2"/>
  <c r="AM129" i="2"/>
  <c r="AR128" i="2"/>
  <c r="AQ128" i="2"/>
  <c r="AL128" i="2" s="1"/>
  <c r="AM128" i="2"/>
  <c r="AR127" i="2"/>
  <c r="AQ127" i="2"/>
  <c r="AM127" i="2"/>
  <c r="AR126" i="2"/>
  <c r="AL126" i="2" s="1"/>
  <c r="AQ126" i="2"/>
  <c r="AM126" i="2"/>
  <c r="AR125" i="2"/>
  <c r="AQ125" i="2"/>
  <c r="AL125" i="2" s="1"/>
  <c r="AM125" i="2"/>
  <c r="AR116" i="2"/>
  <c r="AQ116" i="2"/>
  <c r="AN116" i="2"/>
  <c r="AM116" i="2"/>
  <c r="AL116" i="2"/>
  <c r="AK116" i="2"/>
  <c r="AR115" i="2"/>
  <c r="AQ115" i="2"/>
  <c r="AN115" i="2"/>
  <c r="AM115" i="2"/>
  <c r="AL115" i="2"/>
  <c r="AK115" i="2"/>
  <c r="AR114" i="2"/>
  <c r="AQ114" i="2"/>
  <c r="AN114" i="2"/>
  <c r="AM114" i="2"/>
  <c r="AL114" i="2"/>
  <c r="AK114" i="2"/>
  <c r="AR113" i="2"/>
  <c r="AQ113" i="2"/>
  <c r="AM113" i="2"/>
  <c r="AR111" i="2"/>
  <c r="AQ111" i="2"/>
  <c r="AN111" i="2"/>
  <c r="AM111" i="2"/>
  <c r="AL111" i="2"/>
  <c r="AK111" i="2"/>
  <c r="AR110" i="2"/>
  <c r="AQ110" i="2"/>
  <c r="AN110" i="2"/>
  <c r="AM110" i="2"/>
  <c r="AL110" i="2"/>
  <c r="AK110" i="2"/>
  <c r="AR109" i="2"/>
  <c r="AQ109" i="2"/>
  <c r="AM109" i="2"/>
  <c r="AL109" i="2"/>
  <c r="AR108" i="2"/>
  <c r="AQ108" i="2"/>
  <c r="AL108" i="2" s="1"/>
  <c r="AM108" i="2"/>
  <c r="AR106" i="2"/>
  <c r="AQ106" i="2"/>
  <c r="D106" i="2"/>
  <c r="AR105" i="2"/>
  <c r="AQ105" i="2"/>
  <c r="AM105" i="2"/>
  <c r="AM12" i="2" s="1"/>
  <c r="AL105" i="2"/>
  <c r="AR104" i="2"/>
  <c r="AL104" i="2" s="1"/>
  <c r="AQ104" i="2"/>
  <c r="AM104" i="2"/>
  <c r="AR103" i="2"/>
  <c r="AQ103" i="2"/>
  <c r="AM103" i="2"/>
  <c r="AL103" i="2"/>
  <c r="AR102" i="2"/>
  <c r="AL102" i="2" s="1"/>
  <c r="AQ102" i="2"/>
  <c r="AM102" i="2"/>
  <c r="AR101" i="2"/>
  <c r="AL101" i="2" s="1"/>
  <c r="AQ101" i="2"/>
  <c r="AM101" i="2"/>
  <c r="AR92" i="2"/>
  <c r="AQ92" i="2"/>
  <c r="AN92" i="2"/>
  <c r="AM92" i="2"/>
  <c r="AL92" i="2"/>
  <c r="AL21" i="2" s="1"/>
  <c r="AK92" i="2"/>
  <c r="AR91" i="2"/>
  <c r="AQ91" i="2"/>
  <c r="AN91" i="2"/>
  <c r="AM91" i="2"/>
  <c r="AL91" i="2"/>
  <c r="AK91" i="2"/>
  <c r="AR90" i="2"/>
  <c r="AQ90" i="2"/>
  <c r="AN90" i="2"/>
  <c r="AM90" i="2"/>
  <c r="AL90" i="2"/>
  <c r="AL19" i="2" s="1"/>
  <c r="AK90" i="2"/>
  <c r="AR89" i="2"/>
  <c r="AQ89" i="2"/>
  <c r="AM89" i="2"/>
  <c r="AL89" i="2"/>
  <c r="AR87" i="2"/>
  <c r="AQ87" i="2"/>
  <c r="AN87" i="2"/>
  <c r="AM87" i="2"/>
  <c r="AL87" i="2"/>
  <c r="AL17" i="2" s="1"/>
  <c r="AK87" i="2"/>
  <c r="AR86" i="2"/>
  <c r="AQ86" i="2"/>
  <c r="AN86" i="2"/>
  <c r="AM86" i="2"/>
  <c r="AL86" i="2"/>
  <c r="AK86" i="2"/>
  <c r="AR85" i="2"/>
  <c r="AQ85" i="2"/>
  <c r="AM85" i="2"/>
  <c r="AL85" i="2"/>
  <c r="AR84" i="2"/>
  <c r="AL84" i="2" s="1"/>
  <c r="AQ84" i="2"/>
  <c r="AM84" i="2"/>
  <c r="AR82" i="2"/>
  <c r="AQ82" i="2"/>
  <c r="D82" i="2"/>
  <c r="AR81" i="2"/>
  <c r="AL81" i="2" s="1"/>
  <c r="AQ81" i="2"/>
  <c r="AM81" i="2"/>
  <c r="AR80" i="2"/>
  <c r="AQ80" i="2"/>
  <c r="AL80" i="2" s="1"/>
  <c r="AM80" i="2"/>
  <c r="AR79" i="2"/>
  <c r="AQ79" i="2"/>
  <c r="AL79" i="2" s="1"/>
  <c r="AM79" i="2"/>
  <c r="AR78" i="2"/>
  <c r="AQ78" i="2"/>
  <c r="AL78" i="2" s="1"/>
  <c r="AM78" i="2"/>
  <c r="AR77" i="2"/>
  <c r="AQ77" i="2"/>
  <c r="AM77" i="2"/>
  <c r="AL77" i="2"/>
  <c r="AR68" i="2"/>
  <c r="AQ68" i="2"/>
  <c r="AN68" i="2"/>
  <c r="AM68" i="2"/>
  <c r="AL68" i="2"/>
  <c r="AK68" i="2"/>
  <c r="AR67" i="2"/>
  <c r="AQ67" i="2"/>
  <c r="AN67" i="2"/>
  <c r="AM67" i="2"/>
  <c r="AM20" i="2" s="1"/>
  <c r="AL67" i="2"/>
  <c r="AL20" i="2" s="1"/>
  <c r="AK67" i="2"/>
  <c r="AR66" i="2"/>
  <c r="AQ66" i="2"/>
  <c r="AN66" i="2"/>
  <c r="AM66" i="2"/>
  <c r="AL66" i="2"/>
  <c r="AK66" i="2"/>
  <c r="AR65" i="2"/>
  <c r="AQ65" i="2"/>
  <c r="AM65" i="2"/>
  <c r="AL65" i="2"/>
  <c r="AR63" i="2"/>
  <c r="AQ63" i="2"/>
  <c r="AN63" i="2"/>
  <c r="AM63" i="2"/>
  <c r="AL63" i="2"/>
  <c r="AK63" i="2"/>
  <c r="AR62" i="2"/>
  <c r="AQ62" i="2"/>
  <c r="AN62" i="2"/>
  <c r="AM62" i="2"/>
  <c r="AL62" i="2"/>
  <c r="AK62" i="2"/>
  <c r="AR61" i="2"/>
  <c r="AQ61" i="2"/>
  <c r="AL61" i="2" s="1"/>
  <c r="AM61" i="2"/>
  <c r="AR60" i="2"/>
  <c r="AQ60" i="2"/>
  <c r="AL60" i="2" s="1"/>
  <c r="AM60" i="2"/>
  <c r="AR58" i="2"/>
  <c r="AQ58" i="2"/>
  <c r="AM58" i="2"/>
  <c r="AL58" i="2"/>
  <c r="D58" i="2"/>
  <c r="AR57" i="2"/>
  <c r="AQ57" i="2"/>
  <c r="AM57" i="2"/>
  <c r="AL57" i="2"/>
  <c r="AR56" i="2"/>
  <c r="AQ56" i="2"/>
  <c r="AM56" i="2"/>
  <c r="AL56" i="2"/>
  <c r="AR55" i="2"/>
  <c r="AQ55" i="2"/>
  <c r="AL55" i="2" s="1"/>
  <c r="AM55" i="2"/>
  <c r="AR54" i="2"/>
  <c r="AL54" i="2" s="1"/>
  <c r="AQ54" i="2"/>
  <c r="AM54" i="2"/>
  <c r="AR53" i="2"/>
  <c r="AQ53" i="2"/>
  <c r="AL53" i="2" s="1"/>
  <c r="AM53" i="2"/>
  <c r="AR44" i="2"/>
  <c r="AQ44" i="2"/>
  <c r="AN44" i="2"/>
  <c r="AM44" i="2"/>
  <c r="AL44" i="2"/>
  <c r="AK44" i="2"/>
  <c r="AR43" i="2"/>
  <c r="AQ43" i="2"/>
  <c r="AN43" i="2"/>
  <c r="AM43" i="2"/>
  <c r="AL43" i="2"/>
  <c r="AK43" i="2"/>
  <c r="AR42" i="2"/>
  <c r="AQ42" i="2"/>
  <c r="AN42" i="2"/>
  <c r="AM42" i="2"/>
  <c r="AM19" i="2" s="1"/>
  <c r="AL42" i="2"/>
  <c r="AK42" i="2"/>
  <c r="AR41" i="2"/>
  <c r="AQ41" i="2"/>
  <c r="AL41" i="2" s="1"/>
  <c r="AM41" i="2"/>
  <c r="AR39" i="2"/>
  <c r="AQ39" i="2"/>
  <c r="AN39" i="2"/>
  <c r="AM39" i="2"/>
  <c r="AM17" i="2" s="1"/>
  <c r="AL39" i="2"/>
  <c r="AK39" i="2"/>
  <c r="AR38" i="2"/>
  <c r="AQ38" i="2"/>
  <c r="AN38" i="2"/>
  <c r="AM38" i="2"/>
  <c r="AL38" i="2"/>
  <c r="AK38" i="2"/>
  <c r="AR37" i="2"/>
  <c r="AQ37" i="2"/>
  <c r="AL37" i="2" s="1"/>
  <c r="AM37" i="2"/>
  <c r="AR36" i="2"/>
  <c r="AL36" i="2" s="1"/>
  <c r="AQ36" i="2"/>
  <c r="AM36" i="2"/>
  <c r="AR34" i="2"/>
  <c r="AQ34" i="2"/>
  <c r="AN34" i="2"/>
  <c r="AM34" i="2"/>
  <c r="AL34" i="2"/>
  <c r="AK34" i="2"/>
  <c r="AR33" i="2"/>
  <c r="AL33" i="2" s="1"/>
  <c r="AQ33" i="2"/>
  <c r="AM33" i="2"/>
  <c r="AR32" i="2"/>
  <c r="AQ32" i="2"/>
  <c r="AM32" i="2"/>
  <c r="AL32" i="2"/>
  <c r="AR31" i="2"/>
  <c r="AQ31" i="2"/>
  <c r="AM31" i="2"/>
  <c r="AL31" i="2"/>
  <c r="AR30" i="2"/>
  <c r="AQ30" i="2"/>
  <c r="AM30" i="2"/>
  <c r="AL30" i="2"/>
  <c r="AR29" i="2"/>
  <c r="AQ29" i="2"/>
  <c r="AL29" i="2" s="1"/>
  <c r="AL8" i="2" s="1"/>
  <c r="AM29" i="2"/>
  <c r="F23" i="2"/>
  <c r="AM21" i="2"/>
  <c r="AM18" i="2"/>
  <c r="AL16" i="2"/>
  <c r="AM14" i="2"/>
  <c r="G23" i="2"/>
  <c r="AU4" i="3" l="1"/>
  <c r="AK16" i="2"/>
  <c r="AN16" i="2" s="1"/>
  <c r="AL346" i="2"/>
  <c r="AM370" i="2"/>
  <c r="AL226" i="2"/>
  <c r="AK19" i="2"/>
  <c r="AN19" i="2" s="1"/>
  <c r="AK21" i="2"/>
  <c r="AN21" i="2" s="1"/>
  <c r="AK17" i="2"/>
  <c r="AN17" i="2" s="1"/>
  <c r="AL298" i="2"/>
  <c r="AK20" i="2"/>
  <c r="AU5" i="3"/>
  <c r="E11" i="3"/>
  <c r="BL26" i="3"/>
  <c r="AC26" i="3"/>
  <c r="D12" i="3"/>
  <c r="CD22" i="3"/>
  <c r="AU22" i="3"/>
  <c r="AU36" i="3"/>
  <c r="L21" i="3"/>
  <c r="L26" i="3"/>
  <c r="L47" i="3"/>
  <c r="CD58" i="3"/>
  <c r="BL64" i="3"/>
  <c r="AU63" i="3"/>
  <c r="AU58" i="3"/>
  <c r="L63" i="3"/>
  <c r="L44" i="3"/>
  <c r="AU59" i="3"/>
  <c r="L59" i="3"/>
  <c r="L68" i="3"/>
  <c r="AU68" i="3"/>
  <c r="CD57" i="3"/>
  <c r="CD59" i="3"/>
  <c r="CD63" i="3"/>
  <c r="L78" i="3"/>
  <c r="BL80" i="3"/>
  <c r="AU79" i="3"/>
  <c r="BL86" i="3"/>
  <c r="CU100" i="3"/>
  <c r="AU99" i="3"/>
  <c r="L105" i="3"/>
  <c r="AU110" i="3"/>
  <c r="AU122" i="3"/>
  <c r="L99" i="3"/>
  <c r="BL120" i="3"/>
  <c r="BL122" i="3"/>
  <c r="CD127" i="3"/>
  <c r="AU128" i="3"/>
  <c r="CU121" i="3"/>
  <c r="CU123" i="3"/>
  <c r="BL126" i="3"/>
  <c r="AC127" i="3"/>
  <c r="CU127" i="3"/>
  <c r="L126" i="3"/>
  <c r="CD126" i="3"/>
  <c r="AU127" i="3"/>
  <c r="L128" i="3"/>
  <c r="CD128" i="3"/>
  <c r="AC121" i="3"/>
  <c r="AC123" i="3"/>
  <c r="AL9" i="2"/>
  <c r="I23" i="2"/>
  <c r="F25" i="2"/>
  <c r="AN20" i="2"/>
  <c r="AM8" i="2"/>
  <c r="AM11" i="2"/>
  <c r="AL133" i="2"/>
  <c r="AL15" i="2" s="1"/>
  <c r="F50" i="2"/>
  <c r="AM82" i="2"/>
  <c r="F9" i="2"/>
  <c r="AL82" i="2"/>
  <c r="AM250" i="2"/>
  <c r="AL250" i="2"/>
  <c r="AM10" i="2"/>
  <c r="AM15" i="2"/>
  <c r="AM106" i="2"/>
  <c r="AM13" i="2" s="1"/>
  <c r="AL106" i="2"/>
  <c r="AM9" i="2"/>
  <c r="AL113" i="2"/>
  <c r="AL129" i="2"/>
  <c r="AL12" i="2" s="1"/>
  <c r="AL185" i="2"/>
  <c r="AL18" i="2" s="1"/>
  <c r="AL198" i="2"/>
  <c r="AL247" i="2"/>
  <c r="AL296" i="2"/>
  <c r="AL127" i="2"/>
  <c r="AL10" i="2" s="1"/>
  <c r="AL225" i="2"/>
  <c r="AL369" i="2"/>
  <c r="AL390" i="2"/>
  <c r="AL377" i="2"/>
  <c r="AL442" i="2"/>
  <c r="AL319" i="2"/>
  <c r="AL421" i="2"/>
  <c r="AL444" i="2"/>
  <c r="AL14" i="2" s="1"/>
  <c r="AL473" i="2"/>
  <c r="AL466" i="2"/>
  <c r="AM466" i="2"/>
  <c r="AL418" i="2"/>
  <c r="AL394" i="2"/>
  <c r="AL449" i="2"/>
  <c r="AL497" i="2"/>
  <c r="AL416" i="2"/>
  <c r="AL11" i="2" s="1"/>
  <c r="AL343" i="2"/>
  <c r="AL392" i="2"/>
  <c r="AL492" i="2"/>
  <c r="AM490" i="2"/>
  <c r="AL490" i="2"/>
  <c r="AL514" i="2"/>
  <c r="AM514" i="2"/>
  <c r="AL13" i="2" l="1"/>
  <c r="E12" i="3"/>
  <c r="F11" i="3"/>
  <c r="F26" i="2"/>
  <c r="G25" i="2"/>
  <c r="F24" i="2"/>
  <c r="F51" i="2"/>
  <c r="F48" i="2"/>
  <c r="G47" i="2"/>
  <c r="F47" i="2"/>
  <c r="F12" i="3" l="1"/>
  <c r="G11" i="3"/>
  <c r="G26" i="2"/>
  <c r="G27" i="2" s="1"/>
  <c r="H25" i="2"/>
  <c r="F49" i="2"/>
  <c r="F27" i="2"/>
  <c r="G12" i="3" l="1"/>
  <c r="H11" i="3"/>
  <c r="G49" i="2"/>
  <c r="F74" i="2"/>
  <c r="H26" i="2"/>
  <c r="I25" i="2"/>
  <c r="H12" i="3" l="1"/>
  <c r="I11" i="3"/>
  <c r="J25" i="2"/>
  <c r="I26" i="2"/>
  <c r="I27" i="2" s="1"/>
  <c r="H27" i="2"/>
  <c r="F72" i="2"/>
  <c r="G71" i="2"/>
  <c r="F71" i="2"/>
  <c r="F75" i="2"/>
  <c r="H49" i="2"/>
  <c r="G50" i="2"/>
  <c r="J11" i="3" l="1"/>
  <c r="I12" i="3"/>
  <c r="K18" i="3"/>
  <c r="N18" i="3" s="1"/>
  <c r="K16" i="3"/>
  <c r="N16" i="3" s="1"/>
  <c r="K26" i="3"/>
  <c r="N26" i="3" s="1"/>
  <c r="K17" i="3"/>
  <c r="N17" i="3" s="1"/>
  <c r="P11" i="3"/>
  <c r="K22" i="3"/>
  <c r="N22" i="3" s="1"/>
  <c r="K15" i="3"/>
  <c r="N15" i="3" s="1"/>
  <c r="K21" i="3"/>
  <c r="N21" i="3" s="1"/>
  <c r="G51" i="2"/>
  <c r="K25" i="2"/>
  <c r="J26" i="2"/>
  <c r="I49" i="2"/>
  <c r="H50" i="2"/>
  <c r="H51" i="2" s="1"/>
  <c r="F73" i="2"/>
  <c r="J12" i="3" l="1"/>
  <c r="J9" i="3"/>
  <c r="K23" i="3"/>
  <c r="N23" i="3" s="1"/>
  <c r="O13" i="3" s="1"/>
  <c r="P26" i="3" s="1"/>
  <c r="I50" i="2"/>
  <c r="I51" i="2" s="1"/>
  <c r="J49" i="2"/>
  <c r="L25" i="2"/>
  <c r="K26" i="2"/>
  <c r="K27" i="2" s="1"/>
  <c r="G73" i="2"/>
  <c r="F98" i="2"/>
  <c r="J27" i="2"/>
  <c r="F29" i="3" l="1"/>
  <c r="E29" i="3"/>
  <c r="D30" i="3"/>
  <c r="D32" i="3" s="1"/>
  <c r="D29" i="3"/>
  <c r="D31" i="3" s="1"/>
  <c r="I9" i="3"/>
  <c r="H9" i="3" s="1"/>
  <c r="G9" i="3" s="1"/>
  <c r="F9" i="3" s="1"/>
  <c r="E9" i="3" s="1"/>
  <c r="D9" i="3" s="1"/>
  <c r="M25" i="2"/>
  <c r="L26" i="2"/>
  <c r="L27" i="2" s="1"/>
  <c r="J50" i="2"/>
  <c r="K49" i="2"/>
  <c r="F99" i="2"/>
  <c r="G95" i="2"/>
  <c r="F95" i="2"/>
  <c r="F97" i="2" s="1"/>
  <c r="F96" i="2"/>
  <c r="H73" i="2"/>
  <c r="G74" i="2"/>
  <c r="D33" i="3" l="1"/>
  <c r="Q31" i="3"/>
  <c r="R31" i="3"/>
  <c r="E32" i="3"/>
  <c r="E33" i="3" s="1"/>
  <c r="E30" i="3"/>
  <c r="J51" i="2"/>
  <c r="I73" i="2"/>
  <c r="H74" i="2"/>
  <c r="H75" i="2" s="1"/>
  <c r="G75" i="2"/>
  <c r="N25" i="2"/>
  <c r="M26" i="2"/>
  <c r="M27" i="2" s="1"/>
  <c r="K50" i="2"/>
  <c r="K51" i="2" s="1"/>
  <c r="L49" i="2"/>
  <c r="G97" i="2"/>
  <c r="F122" i="2"/>
  <c r="F32" i="3" l="1"/>
  <c r="F30" i="3"/>
  <c r="N26" i="2"/>
  <c r="N27" i="2" s="1"/>
  <c r="O25" i="2"/>
  <c r="F120" i="2"/>
  <c r="G119" i="2"/>
  <c r="F119" i="2"/>
  <c r="F121" i="2" s="1"/>
  <c r="F123" i="2"/>
  <c r="H97" i="2"/>
  <c r="G98" i="2"/>
  <c r="I74" i="2"/>
  <c r="I75" i="2" s="1"/>
  <c r="J73" i="2"/>
  <c r="L50" i="2"/>
  <c r="L51" i="2" s="1"/>
  <c r="M49" i="2"/>
  <c r="G32" i="3" l="1"/>
  <c r="G30" i="3"/>
  <c r="F33" i="3"/>
  <c r="M50" i="2"/>
  <c r="M51" i="2" s="1"/>
  <c r="N49" i="2"/>
  <c r="O26" i="2"/>
  <c r="O27" i="2" s="1"/>
  <c r="P25" i="2"/>
  <c r="G121" i="2"/>
  <c r="F146" i="2"/>
  <c r="K73" i="2"/>
  <c r="J74" i="2"/>
  <c r="G99" i="2"/>
  <c r="I97" i="2"/>
  <c r="H98" i="2"/>
  <c r="H99" i="2" s="1"/>
  <c r="H32" i="3" l="1"/>
  <c r="H30" i="3"/>
  <c r="G33" i="3"/>
  <c r="J97" i="2"/>
  <c r="I98" i="2"/>
  <c r="I99" i="2" s="1"/>
  <c r="G122" i="2"/>
  <c r="H121" i="2"/>
  <c r="J75" i="2"/>
  <c r="K74" i="2"/>
  <c r="K75" i="2" s="1"/>
  <c r="L73" i="2"/>
  <c r="P26" i="2"/>
  <c r="P27" i="2" s="1"/>
  <c r="Q25" i="2"/>
  <c r="O49" i="2"/>
  <c r="N50" i="2"/>
  <c r="N51" i="2" s="1"/>
  <c r="F147" i="2"/>
  <c r="F144" i="2"/>
  <c r="G143" i="2"/>
  <c r="F143" i="2"/>
  <c r="F145" i="2" s="1"/>
  <c r="I32" i="3" l="1"/>
  <c r="I30" i="3"/>
  <c r="H33" i="3"/>
  <c r="H122" i="2"/>
  <c r="H123" i="2" s="1"/>
  <c r="I121" i="2"/>
  <c r="G123" i="2"/>
  <c r="Q26" i="2"/>
  <c r="Q27" i="2" s="1"/>
  <c r="R25" i="2"/>
  <c r="L74" i="2"/>
  <c r="M73" i="2"/>
  <c r="J98" i="2"/>
  <c r="K97" i="2"/>
  <c r="G145" i="2"/>
  <c r="F170" i="2"/>
  <c r="O50" i="2"/>
  <c r="O51" i="2" s="1"/>
  <c r="P49" i="2"/>
  <c r="J32" i="3" l="1"/>
  <c r="K43" i="3" s="1"/>
  <c r="N43" i="3" s="1"/>
  <c r="J30" i="3"/>
  <c r="I33" i="3"/>
  <c r="K47" i="3"/>
  <c r="N47" i="3" s="1"/>
  <c r="G146" i="2"/>
  <c r="H145" i="2"/>
  <c r="L75" i="2"/>
  <c r="I122" i="2"/>
  <c r="J121" i="2"/>
  <c r="F171" i="2"/>
  <c r="F168" i="2"/>
  <c r="F167" i="2"/>
  <c r="G167" i="2"/>
  <c r="K98" i="2"/>
  <c r="L97" i="2"/>
  <c r="J99" i="2"/>
  <c r="N73" i="2"/>
  <c r="M74" i="2"/>
  <c r="M75" i="2" s="1"/>
  <c r="S25" i="2"/>
  <c r="R26" i="2"/>
  <c r="R27" i="2" s="1"/>
  <c r="P50" i="2"/>
  <c r="P51" i="2" s="1"/>
  <c r="Q49" i="2"/>
  <c r="K42" i="3" l="1"/>
  <c r="N42" i="3" s="1"/>
  <c r="K36" i="3"/>
  <c r="N36" i="3" s="1"/>
  <c r="D53" i="3"/>
  <c r="D51" i="3"/>
  <c r="F50" i="3"/>
  <c r="E50" i="3"/>
  <c r="D50" i="3"/>
  <c r="D52" i="3" s="1"/>
  <c r="J33" i="3"/>
  <c r="P32" i="3"/>
  <c r="K37" i="3"/>
  <c r="N37" i="3" s="1"/>
  <c r="R32" i="3"/>
  <c r="K39" i="3"/>
  <c r="N39" i="3" s="1"/>
  <c r="K44" i="3"/>
  <c r="N44" i="3" s="1"/>
  <c r="K38" i="3"/>
  <c r="N38" i="3" s="1"/>
  <c r="Q32" i="3"/>
  <c r="L98" i="2"/>
  <c r="L99" i="2" s="1"/>
  <c r="M97" i="2"/>
  <c r="K99" i="2"/>
  <c r="S26" i="2"/>
  <c r="S27" i="2" s="1"/>
  <c r="T25" i="2"/>
  <c r="J122" i="2"/>
  <c r="J123" i="2" s="1"/>
  <c r="K121" i="2"/>
  <c r="Q50" i="2"/>
  <c r="Q51" i="2" s="1"/>
  <c r="R49" i="2"/>
  <c r="H146" i="2"/>
  <c r="H147" i="2" s="1"/>
  <c r="I145" i="2"/>
  <c r="I123" i="2"/>
  <c r="O73" i="2"/>
  <c r="N74" i="2"/>
  <c r="N75" i="2" s="1"/>
  <c r="F169" i="2"/>
  <c r="G147" i="2"/>
  <c r="O34" i="3" l="1"/>
  <c r="P47" i="3"/>
  <c r="Q33" i="3"/>
  <c r="R33" i="3"/>
  <c r="R52" i="3"/>
  <c r="Q52" i="3"/>
  <c r="E53" i="3"/>
  <c r="E54" i="3" s="1"/>
  <c r="E51" i="3"/>
  <c r="D54" i="3"/>
  <c r="K122" i="2"/>
  <c r="L121" i="2"/>
  <c r="T26" i="2"/>
  <c r="T27" i="2" s="1"/>
  <c r="U25" i="2"/>
  <c r="J145" i="2"/>
  <c r="I146" i="2"/>
  <c r="G169" i="2"/>
  <c r="F194" i="2"/>
  <c r="M98" i="2"/>
  <c r="M99" i="2" s="1"/>
  <c r="N97" i="2"/>
  <c r="P73" i="2"/>
  <c r="O74" i="2"/>
  <c r="O75" i="2" s="1"/>
  <c r="R50" i="2"/>
  <c r="R51" i="2" s="1"/>
  <c r="S49" i="2"/>
  <c r="F53" i="3" l="1"/>
  <c r="F51" i="3"/>
  <c r="O97" i="2"/>
  <c r="N98" i="2"/>
  <c r="N99" i="2" s="1"/>
  <c r="I147" i="2"/>
  <c r="F195" i="2"/>
  <c r="F191" i="2"/>
  <c r="F192" i="2"/>
  <c r="G191" i="2"/>
  <c r="G170" i="2"/>
  <c r="H169" i="2"/>
  <c r="K145" i="2"/>
  <c r="J146" i="2"/>
  <c r="J147" i="2" s="1"/>
  <c r="V25" i="2"/>
  <c r="U26" i="2"/>
  <c r="U27" i="2" s="1"/>
  <c r="T49" i="2"/>
  <c r="S50" i="2"/>
  <c r="S51" i="2" s="1"/>
  <c r="L122" i="2"/>
  <c r="L123" i="2" s="1"/>
  <c r="M121" i="2"/>
  <c r="P74" i="2"/>
  <c r="P75" i="2" s="1"/>
  <c r="Q73" i="2"/>
  <c r="K123" i="2"/>
  <c r="G53" i="3" l="1"/>
  <c r="G51" i="3"/>
  <c r="F54" i="3"/>
  <c r="V26" i="2"/>
  <c r="V27" i="2" s="1"/>
  <c r="W25" i="2"/>
  <c r="N121" i="2"/>
  <c r="M122" i="2"/>
  <c r="M123" i="2" s="1"/>
  <c r="U49" i="2"/>
  <c r="T50" i="2"/>
  <c r="T51" i="2" s="1"/>
  <c r="K146" i="2"/>
  <c r="L145" i="2"/>
  <c r="I169" i="2"/>
  <c r="H170" i="2"/>
  <c r="H171" i="2" s="1"/>
  <c r="G171" i="2"/>
  <c r="F193" i="2"/>
  <c r="R73" i="2"/>
  <c r="Q74" i="2"/>
  <c r="Q75" i="2" s="1"/>
  <c r="O98" i="2"/>
  <c r="O99" i="2" s="1"/>
  <c r="P97" i="2"/>
  <c r="H51" i="3" l="1"/>
  <c r="H53" i="3"/>
  <c r="G54" i="3"/>
  <c r="J169" i="2"/>
  <c r="I170" i="2"/>
  <c r="X25" i="2"/>
  <c r="W26" i="2"/>
  <c r="W27" i="2" s="1"/>
  <c r="M145" i="2"/>
  <c r="L146" i="2"/>
  <c r="P98" i="2"/>
  <c r="P99" i="2" s="1"/>
  <c r="Q97" i="2"/>
  <c r="K147" i="2"/>
  <c r="U50" i="2"/>
  <c r="U51" i="2" s="1"/>
  <c r="V49" i="2"/>
  <c r="O121" i="2"/>
  <c r="N122" i="2"/>
  <c r="N123" i="2" s="1"/>
  <c r="R74" i="2"/>
  <c r="R75" i="2" s="1"/>
  <c r="S73" i="2"/>
  <c r="G193" i="2"/>
  <c r="F218" i="2"/>
  <c r="H54" i="3" l="1"/>
  <c r="I53" i="3"/>
  <c r="I51" i="3"/>
  <c r="S74" i="2"/>
  <c r="S75" i="2" s="1"/>
  <c r="T73" i="2"/>
  <c r="P121" i="2"/>
  <c r="O122" i="2"/>
  <c r="O123" i="2" s="1"/>
  <c r="V50" i="2"/>
  <c r="V51" i="2" s="1"/>
  <c r="W49" i="2"/>
  <c r="N145" i="2"/>
  <c r="M146" i="2"/>
  <c r="R97" i="2"/>
  <c r="Q98" i="2"/>
  <c r="Q99" i="2" s="1"/>
  <c r="F216" i="2"/>
  <c r="F219" i="2"/>
  <c r="G215" i="2"/>
  <c r="F215" i="2"/>
  <c r="F217" i="2" s="1"/>
  <c r="L147" i="2"/>
  <c r="H193" i="2"/>
  <c r="G194" i="2"/>
  <c r="X26" i="2"/>
  <c r="X27" i="2" s="1"/>
  <c r="Y25" i="2"/>
  <c r="I171" i="2"/>
  <c r="K169" i="2"/>
  <c r="J170" i="2"/>
  <c r="I54" i="3" l="1"/>
  <c r="J53" i="3"/>
  <c r="K60" i="3" s="1"/>
  <c r="N60" i="3" s="1"/>
  <c r="J51" i="3"/>
  <c r="Z25" i="2"/>
  <c r="Y26" i="2"/>
  <c r="Y27" i="2" s="1"/>
  <c r="M147" i="2"/>
  <c r="G217" i="2"/>
  <c r="F242" i="2"/>
  <c r="O145" i="2"/>
  <c r="N146" i="2"/>
  <c r="N147" i="2" s="1"/>
  <c r="G195" i="2"/>
  <c r="H194" i="2"/>
  <c r="H195" i="2" s="1"/>
  <c r="I193" i="2"/>
  <c r="W50" i="2"/>
  <c r="W51" i="2" s="1"/>
  <c r="X49" i="2"/>
  <c r="Q121" i="2"/>
  <c r="P122" i="2"/>
  <c r="P123" i="2" s="1"/>
  <c r="S97" i="2"/>
  <c r="R98" i="2"/>
  <c r="R99" i="2" s="1"/>
  <c r="K170" i="2"/>
  <c r="L169" i="2"/>
  <c r="T74" i="2"/>
  <c r="T75" i="2" s="1"/>
  <c r="U73" i="2"/>
  <c r="J171" i="2"/>
  <c r="E71" i="3" l="1"/>
  <c r="D74" i="3"/>
  <c r="D72" i="3"/>
  <c r="F71" i="3"/>
  <c r="D71" i="3"/>
  <c r="D73" i="3" s="1"/>
  <c r="K57" i="3"/>
  <c r="N57" i="3" s="1"/>
  <c r="K68" i="3"/>
  <c r="N68" i="3" s="1"/>
  <c r="K58" i="3"/>
  <c r="N58" i="3" s="1"/>
  <c r="K63" i="3"/>
  <c r="N63" i="3" s="1"/>
  <c r="J54" i="3"/>
  <c r="R53" i="3"/>
  <c r="Q53" i="3"/>
  <c r="K64" i="3"/>
  <c r="N64" i="3" s="1"/>
  <c r="P53" i="3"/>
  <c r="K59" i="3"/>
  <c r="N59" i="3" s="1"/>
  <c r="K65" i="3"/>
  <c r="N65" i="3" s="1"/>
  <c r="I194" i="2"/>
  <c r="J193" i="2"/>
  <c r="R121" i="2"/>
  <c r="Q122" i="2"/>
  <c r="Q123" i="2" s="1"/>
  <c r="H217" i="2"/>
  <c r="G218" i="2"/>
  <c r="L170" i="2"/>
  <c r="M169" i="2"/>
  <c r="O146" i="2"/>
  <c r="O147" i="2" s="1"/>
  <c r="P145" i="2"/>
  <c r="V73" i="2"/>
  <c r="U74" i="2"/>
  <c r="U75" i="2" s="1"/>
  <c r="F243" i="2"/>
  <c r="F238" i="2"/>
  <c r="F240" i="2"/>
  <c r="G238" i="2"/>
  <c r="K171" i="2"/>
  <c r="X50" i="2"/>
  <c r="X51" i="2" s="1"/>
  <c r="Y49" i="2"/>
  <c r="T97" i="2"/>
  <c r="S98" i="2"/>
  <c r="S99" i="2" s="1"/>
  <c r="AA25" i="2"/>
  <c r="Z26" i="2"/>
  <c r="Z27" i="2" s="1"/>
  <c r="O55" i="3" l="1"/>
  <c r="R73" i="3"/>
  <c r="Q73" i="3"/>
  <c r="R54" i="3"/>
  <c r="Q54" i="3"/>
  <c r="E74" i="3"/>
  <c r="E75" i="3" s="1"/>
  <c r="E72" i="3"/>
  <c r="P68" i="3"/>
  <c r="D75" i="3"/>
  <c r="N169" i="2"/>
  <c r="M170" i="2"/>
  <c r="M171" i="2" s="1"/>
  <c r="Y50" i="2"/>
  <c r="Y51" i="2" s="1"/>
  <c r="Z49" i="2"/>
  <c r="L171" i="2"/>
  <c r="T98" i="2"/>
  <c r="T99" i="2" s="1"/>
  <c r="U97" i="2"/>
  <c r="G219" i="2"/>
  <c r="P146" i="2"/>
  <c r="P147" i="2" s="1"/>
  <c r="Q145" i="2"/>
  <c r="H218" i="2"/>
  <c r="H219" i="2" s="1"/>
  <c r="I217" i="2"/>
  <c r="F241" i="2"/>
  <c r="AA26" i="2"/>
  <c r="AA27" i="2" s="1"/>
  <c r="AB25" i="2"/>
  <c r="S121" i="2"/>
  <c r="R122" i="2"/>
  <c r="R123" i="2" s="1"/>
  <c r="J194" i="2"/>
  <c r="K193" i="2"/>
  <c r="W73" i="2"/>
  <c r="V74" i="2"/>
  <c r="V75" i="2" s="1"/>
  <c r="I195" i="2"/>
  <c r="F74" i="3" l="1"/>
  <c r="F72" i="3"/>
  <c r="U98" i="2"/>
  <c r="U99" i="2" s="1"/>
  <c r="V97" i="2"/>
  <c r="S122" i="2"/>
  <c r="S123" i="2" s="1"/>
  <c r="T121" i="2"/>
  <c r="X73" i="2"/>
  <c r="W74" i="2"/>
  <c r="W75" i="2" s="1"/>
  <c r="AB26" i="2"/>
  <c r="AB27" i="2" s="1"/>
  <c r="AC25" i="2"/>
  <c r="G241" i="2"/>
  <c r="F266" i="2"/>
  <c r="Z50" i="2"/>
  <c r="Z51" i="2" s="1"/>
  <c r="AA49" i="2"/>
  <c r="Q146" i="2"/>
  <c r="Q147" i="2" s="1"/>
  <c r="R145" i="2"/>
  <c r="K194" i="2"/>
  <c r="K195" i="2" s="1"/>
  <c r="L193" i="2"/>
  <c r="J195" i="2"/>
  <c r="J217" i="2"/>
  <c r="I218" i="2"/>
  <c r="N170" i="2"/>
  <c r="N171" i="2" s="1"/>
  <c r="O169" i="2"/>
  <c r="G74" i="3" l="1"/>
  <c r="G72" i="3"/>
  <c r="F75" i="3"/>
  <c r="F267" i="2"/>
  <c r="F263" i="2"/>
  <c r="F264" i="2"/>
  <c r="G263" i="2"/>
  <c r="G242" i="2"/>
  <c r="H241" i="2"/>
  <c r="AC26" i="2"/>
  <c r="AC27" i="2" s="1"/>
  <c r="AD25" i="2"/>
  <c r="Y73" i="2"/>
  <c r="X74" i="2"/>
  <c r="X75" i="2" s="1"/>
  <c r="AA50" i="2"/>
  <c r="AA51" i="2" s="1"/>
  <c r="AB49" i="2"/>
  <c r="M193" i="2"/>
  <c r="L194" i="2"/>
  <c r="U121" i="2"/>
  <c r="T122" i="2"/>
  <c r="T123" i="2" s="1"/>
  <c r="P169" i="2"/>
  <c r="O170" i="2"/>
  <c r="O171" i="2" s="1"/>
  <c r="I219" i="2"/>
  <c r="J218" i="2"/>
  <c r="J219" i="2" s="1"/>
  <c r="K217" i="2"/>
  <c r="R146" i="2"/>
  <c r="R147" i="2" s="1"/>
  <c r="S145" i="2"/>
  <c r="W97" i="2"/>
  <c r="V98" i="2"/>
  <c r="V99" i="2" s="1"/>
  <c r="F265" i="2" l="1"/>
  <c r="H74" i="3"/>
  <c r="H72" i="3"/>
  <c r="G75" i="3"/>
  <c r="U122" i="2"/>
  <c r="U123" i="2" s="1"/>
  <c r="V121" i="2"/>
  <c r="M194" i="2"/>
  <c r="M195" i="2" s="1"/>
  <c r="N193" i="2"/>
  <c r="AC49" i="2"/>
  <c r="AB50" i="2"/>
  <c r="AB51" i="2" s="1"/>
  <c r="Z73" i="2"/>
  <c r="Y74" i="2"/>
  <c r="Y75" i="2" s="1"/>
  <c r="AD26" i="2"/>
  <c r="AD27" i="2" s="1"/>
  <c r="AE25" i="2"/>
  <c r="G265" i="2"/>
  <c r="F290" i="2"/>
  <c r="L195" i="2"/>
  <c r="P170" i="2"/>
  <c r="P171" i="2" s="1"/>
  <c r="Q169" i="2"/>
  <c r="G243" i="2"/>
  <c r="X97" i="2"/>
  <c r="W98" i="2"/>
  <c r="W99" i="2" s="1"/>
  <c r="S146" i="2"/>
  <c r="S147" i="2" s="1"/>
  <c r="T145" i="2"/>
  <c r="K218" i="2"/>
  <c r="L217" i="2"/>
  <c r="I241" i="2"/>
  <c r="H242" i="2"/>
  <c r="H243" i="2" s="1"/>
  <c r="I72" i="3" l="1"/>
  <c r="I74" i="3"/>
  <c r="H75" i="3"/>
  <c r="G287" i="2"/>
  <c r="F287" i="2"/>
  <c r="F289" i="2" s="1"/>
  <c r="F291" i="2"/>
  <c r="F288" i="2"/>
  <c r="AE26" i="2"/>
  <c r="AE27" i="2" s="1"/>
  <c r="AF25" i="2"/>
  <c r="Z74" i="2"/>
  <c r="Z75" i="2" s="1"/>
  <c r="AA73" i="2"/>
  <c r="AC50" i="2"/>
  <c r="AC51" i="2" s="1"/>
  <c r="AD49" i="2"/>
  <c r="Q170" i="2"/>
  <c r="Q171" i="2" s="1"/>
  <c r="R169" i="2"/>
  <c r="J241" i="2"/>
  <c r="I242" i="2"/>
  <c r="O193" i="2"/>
  <c r="N194" i="2"/>
  <c r="N195" i="2" s="1"/>
  <c r="T146" i="2"/>
  <c r="T147" i="2" s="1"/>
  <c r="U145" i="2"/>
  <c r="G266" i="2"/>
  <c r="H265" i="2"/>
  <c r="Y97" i="2"/>
  <c r="X98" i="2"/>
  <c r="X99" i="2" s="1"/>
  <c r="M217" i="2"/>
  <c r="L218" i="2"/>
  <c r="K219" i="2"/>
  <c r="V122" i="2"/>
  <c r="V123" i="2" s="1"/>
  <c r="W121" i="2"/>
  <c r="I75" i="3" l="1"/>
  <c r="J74" i="3"/>
  <c r="J72" i="3"/>
  <c r="G289" i="2"/>
  <c r="F314" i="2"/>
  <c r="W122" i="2"/>
  <c r="W123" i="2" s="1"/>
  <c r="X121" i="2"/>
  <c r="L219" i="2"/>
  <c r="H266" i="2"/>
  <c r="H267" i="2" s="1"/>
  <c r="I265" i="2"/>
  <c r="S169" i="2"/>
  <c r="R170" i="2"/>
  <c r="R171" i="2" s="1"/>
  <c r="K241" i="2"/>
  <c r="J242" i="2"/>
  <c r="N217" i="2"/>
  <c r="M218" i="2"/>
  <c r="M219" i="2" s="1"/>
  <c r="AD50" i="2"/>
  <c r="AD51" i="2" s="1"/>
  <c r="AE49" i="2"/>
  <c r="V145" i="2"/>
  <c r="U146" i="2"/>
  <c r="U147" i="2" s="1"/>
  <c r="AA74" i="2"/>
  <c r="AA75" i="2" s="1"/>
  <c r="AB73" i="2"/>
  <c r="Y98" i="2"/>
  <c r="Y99" i="2" s="1"/>
  <c r="Z97" i="2"/>
  <c r="AF26" i="2"/>
  <c r="AF27" i="2" s="1"/>
  <c r="AG25" i="2"/>
  <c r="I243" i="2"/>
  <c r="G267" i="2"/>
  <c r="P193" i="2"/>
  <c r="O194" i="2"/>
  <c r="O195" i="2" s="1"/>
  <c r="E92" i="3" l="1"/>
  <c r="D92" i="3"/>
  <c r="D94" i="3" s="1"/>
  <c r="D95" i="3"/>
  <c r="F92" i="3"/>
  <c r="D93" i="3"/>
  <c r="J75" i="3"/>
  <c r="K84" i="3"/>
  <c r="N84" i="3" s="1"/>
  <c r="R74" i="3"/>
  <c r="K80" i="3"/>
  <c r="N80" i="3" s="1"/>
  <c r="P74" i="3"/>
  <c r="K85" i="3"/>
  <c r="N85" i="3" s="1"/>
  <c r="Q74" i="3"/>
  <c r="K89" i="3"/>
  <c r="N89" i="3" s="1"/>
  <c r="K79" i="3"/>
  <c r="N79" i="3" s="1"/>
  <c r="K86" i="3"/>
  <c r="N86" i="3" s="1"/>
  <c r="K78" i="3"/>
  <c r="N78" i="3" s="1"/>
  <c r="K81" i="3"/>
  <c r="N81" i="3" s="1"/>
  <c r="X122" i="2"/>
  <c r="X123" i="2" s="1"/>
  <c r="Y121" i="2"/>
  <c r="I266" i="2"/>
  <c r="J265" i="2"/>
  <c r="J243" i="2"/>
  <c r="F315" i="2"/>
  <c r="G311" i="2"/>
  <c r="F311" i="2"/>
  <c r="F313" i="2" s="1"/>
  <c r="F312" i="2"/>
  <c r="AH25" i="2"/>
  <c r="AG26" i="2"/>
  <c r="AG27" i="2" s="1"/>
  <c r="Z98" i="2"/>
  <c r="Z99" i="2" s="1"/>
  <c r="AA97" i="2"/>
  <c r="K242" i="2"/>
  <c r="L241" i="2"/>
  <c r="H289" i="2"/>
  <c r="G290" i="2"/>
  <c r="V146" i="2"/>
  <c r="V147" i="2" s="1"/>
  <c r="W145" i="2"/>
  <c r="AF49" i="2"/>
  <c r="AE50" i="2"/>
  <c r="AE51" i="2" s="1"/>
  <c r="Q193" i="2"/>
  <c r="P194" i="2"/>
  <c r="P195" i="2" s="1"/>
  <c r="S170" i="2"/>
  <c r="S171" i="2" s="1"/>
  <c r="T169" i="2"/>
  <c r="O217" i="2"/>
  <c r="N218" i="2"/>
  <c r="N219" i="2" s="1"/>
  <c r="AB74" i="2"/>
  <c r="AB75" i="2" s="1"/>
  <c r="AC73" i="2"/>
  <c r="R75" i="3" l="1"/>
  <c r="Q75" i="3"/>
  <c r="E95" i="3"/>
  <c r="E96" i="3" s="1"/>
  <c r="E93" i="3"/>
  <c r="O76" i="3"/>
  <c r="P89" i="3" s="1"/>
  <c r="D96" i="3"/>
  <c r="R94" i="3"/>
  <c r="Q94" i="3"/>
  <c r="G313" i="2"/>
  <c r="F338" i="2"/>
  <c r="AF50" i="2"/>
  <c r="AF51" i="2" s="1"/>
  <c r="AG49" i="2"/>
  <c r="R193" i="2"/>
  <c r="Q194" i="2"/>
  <c r="Q195" i="2" s="1"/>
  <c r="G291" i="2"/>
  <c r="P217" i="2"/>
  <c r="O218" i="2"/>
  <c r="O219" i="2" s="1"/>
  <c r="H290" i="2"/>
  <c r="H291" i="2" s="1"/>
  <c r="I289" i="2"/>
  <c r="X145" i="2"/>
  <c r="W146" i="2"/>
  <c r="W147" i="2" s="1"/>
  <c r="U169" i="2"/>
  <c r="T170" i="2"/>
  <c r="T171" i="2" s="1"/>
  <c r="M241" i="2"/>
  <c r="L242" i="2"/>
  <c r="AC74" i="2"/>
  <c r="AC75" i="2" s="1"/>
  <c r="AD73" i="2"/>
  <c r="K243" i="2"/>
  <c r="K265" i="2"/>
  <c r="J266" i="2"/>
  <c r="AH26" i="2"/>
  <c r="AH27" i="2" s="1"/>
  <c r="AI25" i="2"/>
  <c r="AB97" i="2"/>
  <c r="AA98" i="2"/>
  <c r="AA99" i="2" s="1"/>
  <c r="I267" i="2"/>
  <c r="Y122" i="2"/>
  <c r="Y123" i="2" s="1"/>
  <c r="Z121" i="2"/>
  <c r="F95" i="3" l="1"/>
  <c r="F93" i="3"/>
  <c r="AA121" i="2"/>
  <c r="Z122" i="2"/>
  <c r="Z123" i="2" s="1"/>
  <c r="X146" i="2"/>
  <c r="X147" i="2" s="1"/>
  <c r="Y145" i="2"/>
  <c r="J289" i="2"/>
  <c r="I290" i="2"/>
  <c r="L265" i="2"/>
  <c r="K266" i="2"/>
  <c r="V169" i="2"/>
  <c r="U170" i="2"/>
  <c r="U171" i="2" s="1"/>
  <c r="Q217" i="2"/>
  <c r="P218" i="2"/>
  <c r="P219" i="2" s="1"/>
  <c r="S193" i="2"/>
  <c r="R194" i="2"/>
  <c r="R195" i="2" s="1"/>
  <c r="AB98" i="2"/>
  <c r="AB99" i="2" s="1"/>
  <c r="AC97" i="2"/>
  <c r="AE73" i="2"/>
  <c r="AD74" i="2"/>
  <c r="AD75" i="2" s="1"/>
  <c r="AH49" i="2"/>
  <c r="AG50" i="2"/>
  <c r="AG51" i="2" s="1"/>
  <c r="G335" i="2"/>
  <c r="F336" i="2"/>
  <c r="F335" i="2"/>
  <c r="F339" i="2"/>
  <c r="AI26" i="2"/>
  <c r="AI27" i="2" s="1"/>
  <c r="AJ25" i="2"/>
  <c r="AJ26" i="2" s="1"/>
  <c r="L243" i="2"/>
  <c r="J267" i="2"/>
  <c r="N241" i="2"/>
  <c r="M242" i="2"/>
  <c r="H313" i="2"/>
  <c r="G314" i="2"/>
  <c r="G95" i="3" l="1"/>
  <c r="G96" i="3" s="1"/>
  <c r="G93" i="3"/>
  <c r="F96" i="3"/>
  <c r="AJ27" i="2"/>
  <c r="AK31" i="2"/>
  <c r="AK30" i="2"/>
  <c r="AK36" i="2"/>
  <c r="AK41" i="2"/>
  <c r="AK33" i="2"/>
  <c r="AK29" i="2"/>
  <c r="AK32" i="2"/>
  <c r="AK37" i="2"/>
  <c r="L266" i="2"/>
  <c r="M265" i="2"/>
  <c r="K267" i="2"/>
  <c r="F337" i="2"/>
  <c r="AE74" i="2"/>
  <c r="AE75" i="2" s="1"/>
  <c r="AF73" i="2"/>
  <c r="I291" i="2"/>
  <c r="AI49" i="2"/>
  <c r="AH50" i="2"/>
  <c r="AH51" i="2" s="1"/>
  <c r="G315" i="2"/>
  <c r="AD97" i="2"/>
  <c r="AC98" i="2"/>
  <c r="AC99" i="2" s="1"/>
  <c r="J290" i="2"/>
  <c r="K289" i="2"/>
  <c r="Z145" i="2"/>
  <c r="Y146" i="2"/>
  <c r="Y147" i="2" s="1"/>
  <c r="O241" i="2"/>
  <c r="N242" i="2"/>
  <c r="N243" i="2" s="1"/>
  <c r="W169" i="2"/>
  <c r="V170" i="2"/>
  <c r="V171" i="2" s="1"/>
  <c r="I313" i="2"/>
  <c r="H314" i="2"/>
  <c r="H315" i="2" s="1"/>
  <c r="M243" i="2"/>
  <c r="T193" i="2"/>
  <c r="S194" i="2"/>
  <c r="S195" i="2" s="1"/>
  <c r="Q218" i="2"/>
  <c r="Q219" i="2" s="1"/>
  <c r="R217" i="2"/>
  <c r="AA122" i="2"/>
  <c r="AA123" i="2" s="1"/>
  <c r="AB121" i="2"/>
  <c r="H95" i="3" l="1"/>
  <c r="H93" i="3"/>
  <c r="X169" i="2"/>
  <c r="W170" i="2"/>
  <c r="W171" i="2" s="1"/>
  <c r="T194" i="2"/>
  <c r="T195" i="2" s="1"/>
  <c r="U193" i="2"/>
  <c r="P241" i="2"/>
  <c r="O242" i="2"/>
  <c r="O243" i="2" s="1"/>
  <c r="AN32" i="2"/>
  <c r="N265" i="2"/>
  <c r="M266" i="2"/>
  <c r="M267" i="2" s="1"/>
  <c r="AG73" i="2"/>
  <c r="AF74" i="2"/>
  <c r="AF75" i="2" s="1"/>
  <c r="AN29" i="2"/>
  <c r="AN33" i="2"/>
  <c r="L267" i="2"/>
  <c r="G337" i="2"/>
  <c r="F362" i="2"/>
  <c r="AN41" i="2"/>
  <c r="R218" i="2"/>
  <c r="R219" i="2" s="1"/>
  <c r="S217" i="2"/>
  <c r="AN36" i="2"/>
  <c r="AN37" i="2"/>
  <c r="AA145" i="2"/>
  <c r="Z146" i="2"/>
  <c r="Z147" i="2" s="1"/>
  <c r="K290" i="2"/>
  <c r="L289" i="2"/>
  <c r="AN30" i="2"/>
  <c r="AC121" i="2"/>
  <c r="AB122" i="2"/>
  <c r="AB123" i="2" s="1"/>
  <c r="J291" i="2"/>
  <c r="AN31" i="2"/>
  <c r="J313" i="2"/>
  <c r="I314" i="2"/>
  <c r="I315" i="2" s="1"/>
  <c r="AD98" i="2"/>
  <c r="AD99" i="2" s="1"/>
  <c r="AE97" i="2"/>
  <c r="AI50" i="2"/>
  <c r="AI51" i="2" s="1"/>
  <c r="AJ49" i="2"/>
  <c r="AJ50" i="2" s="1"/>
  <c r="AO29" i="2" l="1"/>
  <c r="AO45" i="2" s="1"/>
  <c r="I95" i="3"/>
  <c r="I96" i="3" s="1"/>
  <c r="I93" i="3"/>
  <c r="H96" i="3"/>
  <c r="N266" i="2"/>
  <c r="N267" i="2" s="1"/>
  <c r="O265" i="2"/>
  <c r="S218" i="2"/>
  <c r="S219" i="2" s="1"/>
  <c r="T217" i="2"/>
  <c r="P242" i="2"/>
  <c r="P243" i="2" s="1"/>
  <c r="Q241" i="2"/>
  <c r="U194" i="2"/>
  <c r="U195" i="2" s="1"/>
  <c r="V193" i="2"/>
  <c r="J314" i="2"/>
  <c r="J315" i="2" s="1"/>
  <c r="K313" i="2"/>
  <c r="M289" i="2"/>
  <c r="L290" i="2"/>
  <c r="AJ51" i="2"/>
  <c r="AK58" i="2"/>
  <c r="AK60" i="2"/>
  <c r="AK55" i="2"/>
  <c r="AK53" i="2"/>
  <c r="AK61" i="2"/>
  <c r="AK54" i="2"/>
  <c r="AK56" i="2"/>
  <c r="AK65" i="2"/>
  <c r="AK57" i="2"/>
  <c r="K291" i="2"/>
  <c r="AD121" i="2"/>
  <c r="AC122" i="2"/>
  <c r="AC123" i="2" s="1"/>
  <c r="AF97" i="2"/>
  <c r="AE98" i="2"/>
  <c r="AE99" i="2" s="1"/>
  <c r="AB145" i="2"/>
  <c r="AA146" i="2"/>
  <c r="AA147" i="2" s="1"/>
  <c r="F363" i="2"/>
  <c r="F360" i="2"/>
  <c r="G359" i="2"/>
  <c r="F359" i="2"/>
  <c r="F361" i="2" s="1"/>
  <c r="AG74" i="2"/>
  <c r="AG75" i="2" s="1"/>
  <c r="AH73" i="2"/>
  <c r="X170" i="2"/>
  <c r="X171" i="2" s="1"/>
  <c r="Y169" i="2"/>
  <c r="H337" i="2"/>
  <c r="G338" i="2"/>
  <c r="J93" i="3" l="1"/>
  <c r="J95" i="3"/>
  <c r="AB146" i="2"/>
  <c r="AB147" i="2" s="1"/>
  <c r="AC145" i="2"/>
  <c r="AN57" i="2"/>
  <c r="L313" i="2"/>
  <c r="K314" i="2"/>
  <c r="AN65" i="2"/>
  <c r="AN56" i="2"/>
  <c r="V194" i="2"/>
  <c r="V195" i="2" s="1"/>
  <c r="W193" i="2"/>
  <c r="P265" i="2"/>
  <c r="O266" i="2"/>
  <c r="O267" i="2" s="1"/>
  <c r="AN58" i="2"/>
  <c r="U217" i="2"/>
  <c r="T218" i="2"/>
  <c r="T219" i="2" s="1"/>
  <c r="AG97" i="2"/>
  <c r="AF98" i="2"/>
  <c r="AF99" i="2" s="1"/>
  <c r="AN54" i="2"/>
  <c r="AI73" i="2"/>
  <c r="AH74" i="2"/>
  <c r="AH75" i="2" s="1"/>
  <c r="G339" i="2"/>
  <c r="AN61" i="2"/>
  <c r="I337" i="2"/>
  <c r="H338" i="2"/>
  <c r="H339" i="2" s="1"/>
  <c r="AN53" i="2"/>
  <c r="Y170" i="2"/>
  <c r="Y171" i="2" s="1"/>
  <c r="Z169" i="2"/>
  <c r="AD122" i="2"/>
  <c r="AD123" i="2" s="1"/>
  <c r="AE121" i="2"/>
  <c r="AN55" i="2"/>
  <c r="Q242" i="2"/>
  <c r="Q243" i="2" s="1"/>
  <c r="R241" i="2"/>
  <c r="L291" i="2"/>
  <c r="N289" i="2"/>
  <c r="M290" i="2"/>
  <c r="G361" i="2"/>
  <c r="F386" i="2"/>
  <c r="AN60" i="2"/>
  <c r="J96" i="3" l="1"/>
  <c r="R95" i="3"/>
  <c r="K105" i="3"/>
  <c r="N105" i="3" s="1"/>
  <c r="K100" i="3"/>
  <c r="N100" i="3" s="1"/>
  <c r="K107" i="3"/>
  <c r="N107" i="3" s="1"/>
  <c r="K110" i="3"/>
  <c r="N110" i="3" s="1"/>
  <c r="K102" i="3"/>
  <c r="N102" i="3" s="1"/>
  <c r="Q95" i="3"/>
  <c r="K99" i="3"/>
  <c r="N99" i="3" s="1"/>
  <c r="K106" i="3"/>
  <c r="N106" i="3" s="1"/>
  <c r="P95" i="3"/>
  <c r="K101" i="3"/>
  <c r="N101" i="3" s="1"/>
  <c r="F113" i="3"/>
  <c r="E113" i="3"/>
  <c r="D113" i="3"/>
  <c r="D116" i="3"/>
  <c r="D114" i="3"/>
  <c r="M291" i="2"/>
  <c r="N290" i="2"/>
  <c r="N291" i="2" s="1"/>
  <c r="O289" i="2"/>
  <c r="AG98" i="2"/>
  <c r="AG99" i="2" s="1"/>
  <c r="AH97" i="2"/>
  <c r="AE122" i="2"/>
  <c r="AE123" i="2" s="1"/>
  <c r="AF121" i="2"/>
  <c r="Z170" i="2"/>
  <c r="Z171" i="2" s="1"/>
  <c r="AA169" i="2"/>
  <c r="V217" i="2"/>
  <c r="U218" i="2"/>
  <c r="U219" i="2" s="1"/>
  <c r="K315" i="2"/>
  <c r="G383" i="2"/>
  <c r="F383" i="2"/>
  <c r="F387" i="2"/>
  <c r="F384" i="2"/>
  <c r="AO53" i="2"/>
  <c r="L314" i="2"/>
  <c r="L315" i="2" s="1"/>
  <c r="M313" i="2"/>
  <c r="G362" i="2"/>
  <c r="H361" i="2"/>
  <c r="R242" i="2"/>
  <c r="R243" i="2" s="1"/>
  <c r="S241" i="2"/>
  <c r="I338" i="2"/>
  <c r="J337" i="2"/>
  <c r="P266" i="2"/>
  <c r="P267" i="2" s="1"/>
  <c r="Q265" i="2"/>
  <c r="AC146" i="2"/>
  <c r="AC147" i="2" s="1"/>
  <c r="AD145" i="2"/>
  <c r="AJ73" i="2"/>
  <c r="AJ74" i="2" s="1"/>
  <c r="AI74" i="2"/>
  <c r="AI75" i="2" s="1"/>
  <c r="W194" i="2"/>
  <c r="W195" i="2" s="1"/>
  <c r="X193" i="2"/>
  <c r="F385" i="2" l="1"/>
  <c r="E116" i="3"/>
  <c r="E117" i="3" s="1"/>
  <c r="E114" i="3"/>
  <c r="O97" i="3"/>
  <c r="D117" i="3"/>
  <c r="P110" i="3"/>
  <c r="D115" i="3"/>
  <c r="R96" i="3"/>
  <c r="Q96" i="3"/>
  <c r="V218" i="2"/>
  <c r="V219" i="2" s="1"/>
  <c r="W217" i="2"/>
  <c r="K337" i="2"/>
  <c r="J338" i="2"/>
  <c r="AH98" i="2"/>
  <c r="AH99" i="2" s="1"/>
  <c r="AI97" i="2"/>
  <c r="G385" i="2"/>
  <c r="F410" i="2"/>
  <c r="AG121" i="2"/>
  <c r="AF122" i="2"/>
  <c r="AF123" i="2" s="1"/>
  <c r="I339" i="2"/>
  <c r="S242" i="2"/>
  <c r="S243" i="2" s="1"/>
  <c r="T241" i="2"/>
  <c r="O290" i="2"/>
  <c r="O291" i="2" s="1"/>
  <c r="P289" i="2"/>
  <c r="N313" i="2"/>
  <c r="M314" i="2"/>
  <c r="M315" i="2" s="1"/>
  <c r="AD146" i="2"/>
  <c r="AD147" i="2" s="1"/>
  <c r="AE145" i="2"/>
  <c r="AO69" i="2"/>
  <c r="X194" i="2"/>
  <c r="X195" i="2" s="1"/>
  <c r="Y193" i="2"/>
  <c r="AJ75" i="2"/>
  <c r="AK82" i="2"/>
  <c r="AK81" i="2"/>
  <c r="AK89" i="2"/>
  <c r="AK80" i="2"/>
  <c r="AK79" i="2"/>
  <c r="AK77" i="2"/>
  <c r="AK84" i="2"/>
  <c r="AK85" i="2"/>
  <c r="AK78" i="2"/>
  <c r="AA170" i="2"/>
  <c r="AA171" i="2" s="1"/>
  <c r="AB169" i="2"/>
  <c r="Q266" i="2"/>
  <c r="Q267" i="2" s="1"/>
  <c r="R265" i="2"/>
  <c r="I361" i="2"/>
  <c r="H362" i="2"/>
  <c r="H363" i="2" s="1"/>
  <c r="G363" i="2"/>
  <c r="Q115" i="3" l="1"/>
  <c r="R115" i="3"/>
  <c r="F116" i="3"/>
  <c r="F114" i="3"/>
  <c r="AN82" i="2"/>
  <c r="AB170" i="2"/>
  <c r="AB171" i="2" s="1"/>
  <c r="AC169" i="2"/>
  <c r="G386" i="2"/>
  <c r="H385" i="2"/>
  <c r="I362" i="2"/>
  <c r="I363" i="2" s="1"/>
  <c r="J361" i="2"/>
  <c r="P290" i="2"/>
  <c r="P291" i="2" s="1"/>
  <c r="Q289" i="2"/>
  <c r="S265" i="2"/>
  <c r="R266" i="2"/>
  <c r="R267" i="2" s="1"/>
  <c r="AG122" i="2"/>
  <c r="AG123" i="2" s="1"/>
  <c r="AH121" i="2"/>
  <c r="Y194" i="2"/>
  <c r="Y195" i="2" s="1"/>
  <c r="Z193" i="2"/>
  <c r="AI98" i="2"/>
  <c r="AI99" i="2" s="1"/>
  <c r="AJ97" i="2"/>
  <c r="J339" i="2"/>
  <c r="AN80" i="2"/>
  <c r="AN89" i="2"/>
  <c r="O313" i="2"/>
  <c r="N314" i="2"/>
  <c r="N315" i="2" s="1"/>
  <c r="AN81" i="2"/>
  <c r="U241" i="2"/>
  <c r="T242" i="2"/>
  <c r="T243" i="2" s="1"/>
  <c r="AN84" i="2"/>
  <c r="L337" i="2"/>
  <c r="K338" i="2"/>
  <c r="F408" i="2"/>
  <c r="F411" i="2"/>
  <c r="G407" i="2"/>
  <c r="F407" i="2"/>
  <c r="F409" i="2" s="1"/>
  <c r="AN78" i="2"/>
  <c r="AN85" i="2"/>
  <c r="AN77" i="2"/>
  <c r="AE146" i="2"/>
  <c r="AE147" i="2" s="1"/>
  <c r="AF145" i="2"/>
  <c r="X217" i="2"/>
  <c r="W218" i="2"/>
  <c r="W219" i="2" s="1"/>
  <c r="AN79" i="2"/>
  <c r="G116" i="3" l="1"/>
  <c r="G117" i="3" s="1"/>
  <c r="G114" i="3"/>
  <c r="F117" i="3"/>
  <c r="K361" i="2"/>
  <c r="J362" i="2"/>
  <c r="R289" i="2"/>
  <c r="Q290" i="2"/>
  <c r="Q291" i="2" s="1"/>
  <c r="AJ98" i="2"/>
  <c r="Z194" i="2"/>
  <c r="Z195" i="2" s="1"/>
  <c r="AA193" i="2"/>
  <c r="H386" i="2"/>
  <c r="H387" i="2" s="1"/>
  <c r="I385" i="2"/>
  <c r="U242" i="2"/>
  <c r="U243" i="2" s="1"/>
  <c r="V241" i="2"/>
  <c r="G387" i="2"/>
  <c r="AC170" i="2"/>
  <c r="AC171" i="2" s="1"/>
  <c r="AD169" i="2"/>
  <c r="K339" i="2"/>
  <c r="AF146" i="2"/>
  <c r="AF147" i="2" s="1"/>
  <c r="AG145" i="2"/>
  <c r="P313" i="2"/>
  <c r="O314" i="2"/>
  <c r="O315" i="2" s="1"/>
  <c r="Y217" i="2"/>
  <c r="X218" i="2"/>
  <c r="X219" i="2" s="1"/>
  <c r="G409" i="2"/>
  <c r="F434" i="2"/>
  <c r="L338" i="2"/>
  <c r="M337" i="2"/>
  <c r="AH122" i="2"/>
  <c r="AH123" i="2" s="1"/>
  <c r="AI121" i="2"/>
  <c r="AO77" i="2"/>
  <c r="T265" i="2"/>
  <c r="S266" i="2"/>
  <c r="S267" i="2" s="1"/>
  <c r="H116" i="3" l="1"/>
  <c r="H114" i="3"/>
  <c r="Y218" i="2"/>
  <c r="Y219" i="2" s="1"/>
  <c r="Z217" i="2"/>
  <c r="AG146" i="2"/>
  <c r="AG147" i="2" s="1"/>
  <c r="AH145" i="2"/>
  <c r="I386" i="2"/>
  <c r="J385" i="2"/>
  <c r="AE169" i="2"/>
  <c r="AD170" i="2"/>
  <c r="AD171" i="2" s="1"/>
  <c r="W241" i="2"/>
  <c r="V242" i="2"/>
  <c r="V243" i="2" s="1"/>
  <c r="T266" i="2"/>
  <c r="T267" i="2" s="1"/>
  <c r="U265" i="2"/>
  <c r="AB193" i="2"/>
  <c r="AA194" i="2"/>
  <c r="AA195" i="2" s="1"/>
  <c r="P314" i="2"/>
  <c r="P315" i="2" s="1"/>
  <c r="Q313" i="2"/>
  <c r="AJ99" i="2"/>
  <c r="AK106" i="2"/>
  <c r="AK108" i="2"/>
  <c r="AK101" i="2"/>
  <c r="AK113" i="2"/>
  <c r="AK104" i="2"/>
  <c r="AK105" i="2"/>
  <c r="AK103" i="2"/>
  <c r="AK109" i="2"/>
  <c r="AK102" i="2"/>
  <c r="AI122" i="2"/>
  <c r="AI123" i="2" s="1"/>
  <c r="AJ121" i="2"/>
  <c r="M338" i="2"/>
  <c r="N337" i="2"/>
  <c r="S289" i="2"/>
  <c r="R290" i="2"/>
  <c r="R291" i="2" s="1"/>
  <c r="J363" i="2"/>
  <c r="AO93" i="2"/>
  <c r="L339" i="2"/>
  <c r="F435" i="2"/>
  <c r="F432" i="2"/>
  <c r="G431" i="2"/>
  <c r="F431" i="2"/>
  <c r="F433" i="2" s="1"/>
  <c r="H409" i="2"/>
  <c r="G410" i="2"/>
  <c r="K362" i="2"/>
  <c r="L361" i="2"/>
  <c r="AJ122" i="2" l="1"/>
  <c r="I116" i="3"/>
  <c r="I117" i="3" s="1"/>
  <c r="I114" i="3"/>
  <c r="H117" i="3"/>
  <c r="AN101" i="2"/>
  <c r="X241" i="2"/>
  <c r="W242" i="2"/>
  <c r="W243" i="2" s="1"/>
  <c r="N338" i="2"/>
  <c r="N339" i="2" s="1"/>
  <c r="O337" i="2"/>
  <c r="AN106" i="2"/>
  <c r="AF169" i="2"/>
  <c r="AE170" i="2"/>
  <c r="AE171" i="2" s="1"/>
  <c r="K385" i="2"/>
  <c r="J386" i="2"/>
  <c r="L362" i="2"/>
  <c r="L363" i="2" s="1"/>
  <c r="M361" i="2"/>
  <c r="K363" i="2"/>
  <c r="AJ123" i="2"/>
  <c r="AK128" i="2"/>
  <c r="AN128" i="2" s="1"/>
  <c r="AK130" i="2"/>
  <c r="AN130" i="2" s="1"/>
  <c r="AK127" i="2"/>
  <c r="AN127" i="2" s="1"/>
  <c r="AK126" i="2"/>
  <c r="AN126" i="2" s="1"/>
  <c r="AK129" i="2"/>
  <c r="AN129" i="2" s="1"/>
  <c r="AK137" i="2"/>
  <c r="AN137" i="2" s="1"/>
  <c r="AK133" i="2"/>
  <c r="AN133" i="2" s="1"/>
  <c r="AK132" i="2"/>
  <c r="AN132" i="2" s="1"/>
  <c r="AK125" i="2"/>
  <c r="AN125" i="2" s="1"/>
  <c r="Q314" i="2"/>
  <c r="Q315" i="2" s="1"/>
  <c r="R313" i="2"/>
  <c r="I387" i="2"/>
  <c r="AI145" i="2"/>
  <c r="AH146" i="2"/>
  <c r="AH147" i="2" s="1"/>
  <c r="I409" i="2"/>
  <c r="H410" i="2"/>
  <c r="H411" i="2" s="1"/>
  <c r="G433" i="2"/>
  <c r="F458" i="2"/>
  <c r="AN109" i="2"/>
  <c r="AC193" i="2"/>
  <c r="AB194" i="2"/>
  <c r="AB195" i="2" s="1"/>
  <c r="Z218" i="2"/>
  <c r="Z219" i="2" s="1"/>
  <c r="AA217" i="2"/>
  <c r="S290" i="2"/>
  <c r="S291" i="2" s="1"/>
  <c r="T289" i="2"/>
  <c r="AN104" i="2"/>
  <c r="AN113" i="2"/>
  <c r="AN108" i="2"/>
  <c r="G411" i="2"/>
  <c r="M339" i="2"/>
  <c r="AN102" i="2"/>
  <c r="AN103" i="2"/>
  <c r="AN105" i="2"/>
  <c r="U266" i="2"/>
  <c r="U267" i="2" s="1"/>
  <c r="V265" i="2"/>
  <c r="J116" i="3" l="1"/>
  <c r="J114" i="3"/>
  <c r="AG169" i="2"/>
  <c r="AF170" i="2"/>
  <c r="AF171" i="2" s="1"/>
  <c r="W265" i="2"/>
  <c r="V266" i="2"/>
  <c r="V267" i="2" s="1"/>
  <c r="P337" i="2"/>
  <c r="O338" i="2"/>
  <c r="O339" i="2" s="1"/>
  <c r="AC194" i="2"/>
  <c r="AC195" i="2" s="1"/>
  <c r="AD193" i="2"/>
  <c r="X242" i="2"/>
  <c r="X243" i="2" s="1"/>
  <c r="Y241" i="2"/>
  <c r="AJ145" i="2"/>
  <c r="AI146" i="2"/>
  <c r="AI147" i="2" s="1"/>
  <c r="AO125" i="2"/>
  <c r="AO141" i="2" s="1"/>
  <c r="N361" i="2"/>
  <c r="M362" i="2"/>
  <c r="M363" i="2" s="1"/>
  <c r="AB217" i="2"/>
  <c r="AA218" i="2"/>
  <c r="AA219" i="2" s="1"/>
  <c r="F459" i="2"/>
  <c r="F456" i="2"/>
  <c r="F455" i="2"/>
  <c r="G455" i="2"/>
  <c r="G434" i="2"/>
  <c r="H433" i="2"/>
  <c r="T290" i="2"/>
  <c r="T291" i="2" s="1"/>
  <c r="U289" i="2"/>
  <c r="J409" i="2"/>
  <c r="I410" i="2"/>
  <c r="AO101" i="2"/>
  <c r="L385" i="2"/>
  <c r="K386" i="2"/>
  <c r="S313" i="2"/>
  <c r="R314" i="2"/>
  <c r="R315" i="2" s="1"/>
  <c r="J387" i="2"/>
  <c r="AJ146" i="2" l="1"/>
  <c r="W8" i="3"/>
  <c r="V8" i="3"/>
  <c r="U11" i="3"/>
  <c r="U9" i="3"/>
  <c r="U8" i="3"/>
  <c r="U10" i="3" s="1"/>
  <c r="J117" i="3"/>
  <c r="K122" i="3"/>
  <c r="N122" i="3" s="1"/>
  <c r="K126" i="3"/>
  <c r="N126" i="3" s="1"/>
  <c r="R116" i="3"/>
  <c r="K128" i="3"/>
  <c r="N128" i="3" s="1"/>
  <c r="K121" i="3"/>
  <c r="N121" i="3" s="1"/>
  <c r="P116" i="3"/>
  <c r="Q116" i="3"/>
  <c r="K123" i="3"/>
  <c r="N123" i="3" s="1"/>
  <c r="K120" i="3"/>
  <c r="N120" i="3" s="1"/>
  <c r="K131" i="3"/>
  <c r="N131" i="3" s="1"/>
  <c r="K127" i="3"/>
  <c r="N127" i="3" s="1"/>
  <c r="K387" i="2"/>
  <c r="AE193" i="2"/>
  <c r="AD194" i="2"/>
  <c r="AD195" i="2" s="1"/>
  <c r="Z241" i="2"/>
  <c r="Y242" i="2"/>
  <c r="Y243" i="2" s="1"/>
  <c r="J410" i="2"/>
  <c r="J411" i="2" s="1"/>
  <c r="K409" i="2"/>
  <c r="P338" i="2"/>
  <c r="P339" i="2" s="1"/>
  <c r="Q337" i="2"/>
  <c r="V289" i="2"/>
  <c r="U290" i="2"/>
  <c r="U291" i="2" s="1"/>
  <c r="N362" i="2"/>
  <c r="N363" i="2" s="1"/>
  <c r="O361" i="2"/>
  <c r="H434" i="2"/>
  <c r="H435" i="2" s="1"/>
  <c r="I433" i="2"/>
  <c r="AO117" i="2"/>
  <c r="X265" i="2"/>
  <c r="W266" i="2"/>
  <c r="W267" i="2" s="1"/>
  <c r="G435" i="2"/>
  <c r="AC217" i="2"/>
  <c r="AB218" i="2"/>
  <c r="AB219" i="2" s="1"/>
  <c r="AJ147" i="2"/>
  <c r="AK153" i="2"/>
  <c r="AK152" i="2"/>
  <c r="AK161" i="2"/>
  <c r="AK156" i="2"/>
  <c r="AK150" i="2"/>
  <c r="AK157" i="2"/>
  <c r="AK154" i="2"/>
  <c r="AK149" i="2"/>
  <c r="AK151" i="2"/>
  <c r="L386" i="2"/>
  <c r="M385" i="2"/>
  <c r="I411" i="2"/>
  <c r="F457" i="2"/>
  <c r="T313" i="2"/>
  <c r="S314" i="2"/>
  <c r="S315" i="2" s="1"/>
  <c r="AG170" i="2"/>
  <c r="AG171" i="2" s="1"/>
  <c r="AH169" i="2"/>
  <c r="R117" i="3" l="1"/>
  <c r="R135" i="3" s="1"/>
  <c r="Q117" i="3"/>
  <c r="Q135" i="3" s="1"/>
  <c r="V9" i="3"/>
  <c r="V11" i="3"/>
  <c r="V12" i="3" s="1"/>
  <c r="O118" i="3"/>
  <c r="P131" i="3" s="1"/>
  <c r="P135" i="3" s="1"/>
  <c r="U12" i="3"/>
  <c r="AN154" i="2"/>
  <c r="I434" i="2"/>
  <c r="J433" i="2"/>
  <c r="AA241" i="2"/>
  <c r="Z242" i="2"/>
  <c r="Z243" i="2" s="1"/>
  <c r="AC218" i="2"/>
  <c r="AC219" i="2" s="1"/>
  <c r="AD217" i="2"/>
  <c r="AN157" i="2"/>
  <c r="AN150" i="2"/>
  <c r="O362" i="2"/>
  <c r="O363" i="2" s="1"/>
  <c r="P361" i="2"/>
  <c r="AF193" i="2"/>
  <c r="AE194" i="2"/>
  <c r="AE195" i="2" s="1"/>
  <c r="G457" i="2"/>
  <c r="F482" i="2"/>
  <c r="AI169" i="2"/>
  <c r="AH170" i="2"/>
  <c r="AH171" i="2" s="1"/>
  <c r="L387" i="2"/>
  <c r="L409" i="2"/>
  <c r="K410" i="2"/>
  <c r="AN156" i="2"/>
  <c r="AN152" i="2"/>
  <c r="V290" i="2"/>
  <c r="V291" i="2" s="1"/>
  <c r="W289" i="2"/>
  <c r="M386" i="2"/>
  <c r="M387" i="2" s="1"/>
  <c r="N385" i="2"/>
  <c r="X266" i="2"/>
  <c r="X267" i="2" s="1"/>
  <c r="Y265" i="2"/>
  <c r="AN151" i="2"/>
  <c r="AN149" i="2"/>
  <c r="AN161" i="2"/>
  <c r="U313" i="2"/>
  <c r="T314" i="2"/>
  <c r="T315" i="2" s="1"/>
  <c r="AN153" i="2"/>
  <c r="R337" i="2"/>
  <c r="Q338" i="2"/>
  <c r="Q339" i="2" s="1"/>
  <c r="W11" i="3" l="1"/>
  <c r="W9" i="3"/>
  <c r="X289" i="2"/>
  <c r="W290" i="2"/>
  <c r="W291" i="2" s="1"/>
  <c r="AJ169" i="2"/>
  <c r="AJ170" i="2" s="1"/>
  <c r="AI170" i="2"/>
  <c r="AI171" i="2" s="1"/>
  <c r="AD218" i="2"/>
  <c r="AD219" i="2" s="1"/>
  <c r="AE217" i="2"/>
  <c r="AB241" i="2"/>
  <c r="AA242" i="2"/>
  <c r="AA243" i="2" s="1"/>
  <c r="AO149" i="2"/>
  <c r="H457" i="2"/>
  <c r="G458" i="2"/>
  <c r="Z265" i="2"/>
  <c r="Y266" i="2"/>
  <c r="Y267" i="2" s="1"/>
  <c r="AF194" i="2"/>
  <c r="AF195" i="2" s="1"/>
  <c r="AG193" i="2"/>
  <c r="K433" i="2"/>
  <c r="J434" i="2"/>
  <c r="P362" i="2"/>
  <c r="P363" i="2" s="1"/>
  <c r="Q361" i="2"/>
  <c r="I435" i="2"/>
  <c r="R338" i="2"/>
  <c r="R339" i="2" s="1"/>
  <c r="S337" i="2"/>
  <c r="V313" i="2"/>
  <c r="U314" i="2"/>
  <c r="U315" i="2" s="1"/>
  <c r="F483" i="2"/>
  <c r="F480" i="2"/>
  <c r="G479" i="2"/>
  <c r="F479" i="2"/>
  <c r="N386" i="2"/>
  <c r="N387" i="2" s="1"/>
  <c r="O385" i="2"/>
  <c r="K411" i="2"/>
  <c r="M409" i="2"/>
  <c r="L410" i="2"/>
  <c r="X11" i="3" l="1"/>
  <c r="X12" i="3" s="1"/>
  <c r="X9" i="3"/>
  <c r="W12" i="3"/>
  <c r="H458" i="2"/>
  <c r="H459" i="2" s="1"/>
  <c r="I457" i="2"/>
  <c r="AO165" i="2"/>
  <c r="Q362" i="2"/>
  <c r="Q363" i="2" s="1"/>
  <c r="R361" i="2"/>
  <c r="AC241" i="2"/>
  <c r="AB242" i="2"/>
  <c r="AB243" i="2" s="1"/>
  <c r="AE218" i="2"/>
  <c r="AE219" i="2" s="1"/>
  <c r="AF217" i="2"/>
  <c r="J435" i="2"/>
  <c r="K434" i="2"/>
  <c r="L433" i="2"/>
  <c r="F481" i="2"/>
  <c r="W313" i="2"/>
  <c r="V314" i="2"/>
  <c r="V315" i="2" s="1"/>
  <c r="AG194" i="2"/>
  <c r="AG195" i="2" s="1"/>
  <c r="AH193" i="2"/>
  <c r="AJ171" i="2"/>
  <c r="AK173" i="2"/>
  <c r="AK178" i="2"/>
  <c r="AK185" i="2"/>
  <c r="AK174" i="2"/>
  <c r="AK175" i="2"/>
  <c r="AK180" i="2"/>
  <c r="AK177" i="2"/>
  <c r="AK176" i="2"/>
  <c r="AK181" i="2"/>
  <c r="G459" i="2"/>
  <c r="O386" i="2"/>
  <c r="O387" i="2" s="1"/>
  <c r="P385" i="2"/>
  <c r="L411" i="2"/>
  <c r="T337" i="2"/>
  <c r="S338" i="2"/>
  <c r="S339" i="2" s="1"/>
  <c r="Z266" i="2"/>
  <c r="Z267" i="2" s="1"/>
  <c r="AA265" i="2"/>
  <c r="M410" i="2"/>
  <c r="N409" i="2"/>
  <c r="X290" i="2"/>
  <c r="X291" i="2" s="1"/>
  <c r="Y289" i="2"/>
  <c r="Y9" i="3" l="1"/>
  <c r="Y11" i="3"/>
  <c r="AH194" i="2"/>
  <c r="AH195" i="2" s="1"/>
  <c r="AI193" i="2"/>
  <c r="AF218" i="2"/>
  <c r="AF219" i="2" s="1"/>
  <c r="AG217" i="2"/>
  <c r="Z289" i="2"/>
  <c r="Y290" i="2"/>
  <c r="Y291" i="2" s="1"/>
  <c r="AN176" i="2"/>
  <c r="X313" i="2"/>
  <c r="W314" i="2"/>
  <c r="W315" i="2" s="1"/>
  <c r="AC242" i="2"/>
  <c r="AC243" i="2" s="1"/>
  <c r="AD241" i="2"/>
  <c r="AN181" i="2"/>
  <c r="AN177" i="2"/>
  <c r="G481" i="2"/>
  <c r="F506" i="2"/>
  <c r="R362" i="2"/>
  <c r="R363" i="2" s="1"/>
  <c r="S361" i="2"/>
  <c r="AN180" i="2"/>
  <c r="M433" i="2"/>
  <c r="L434" i="2"/>
  <c r="M411" i="2"/>
  <c r="AN173" i="2"/>
  <c r="AN185" i="2"/>
  <c r="I458" i="2"/>
  <c r="J457" i="2"/>
  <c r="P386" i="2"/>
  <c r="P387" i="2" s="1"/>
  <c r="Q385" i="2"/>
  <c r="N410" i="2"/>
  <c r="N411" i="2" s="1"/>
  <c r="O409" i="2"/>
  <c r="AA266" i="2"/>
  <c r="AA267" i="2" s="1"/>
  <c r="AB265" i="2"/>
  <c r="AN175" i="2"/>
  <c r="K435" i="2"/>
  <c r="AN174" i="2"/>
  <c r="U337" i="2"/>
  <c r="T338" i="2"/>
  <c r="T339" i="2" s="1"/>
  <c r="AN178" i="2"/>
  <c r="AO173" i="2" l="1"/>
  <c r="AO189" i="2" s="1"/>
  <c r="Y12" i="3"/>
  <c r="Z11" i="3"/>
  <c r="Z12" i="3" s="1"/>
  <c r="Z9" i="3"/>
  <c r="K457" i="2"/>
  <c r="J458" i="2"/>
  <c r="J459" i="2" s="1"/>
  <c r="X314" i="2"/>
  <c r="X315" i="2" s="1"/>
  <c r="Y313" i="2"/>
  <c r="S362" i="2"/>
  <c r="S363" i="2" s="1"/>
  <c r="T361" i="2"/>
  <c r="N433" i="2"/>
  <c r="M434" i="2"/>
  <c r="H481" i="2"/>
  <c r="G482" i="2"/>
  <c r="AA289" i="2"/>
  <c r="Z290" i="2"/>
  <c r="Z291" i="2" s="1"/>
  <c r="R385" i="2"/>
  <c r="Q386" i="2"/>
  <c r="Q387" i="2" s="1"/>
  <c r="I459" i="2"/>
  <c r="F504" i="2"/>
  <c r="G503" i="2"/>
  <c r="F503" i="2"/>
  <c r="F507" i="2"/>
  <c r="AH217" i="2"/>
  <c r="AG218" i="2"/>
  <c r="AG219" i="2" s="1"/>
  <c r="AB266" i="2"/>
  <c r="AB267" i="2" s="1"/>
  <c r="AC265" i="2"/>
  <c r="U338" i="2"/>
  <c r="U339" i="2" s="1"/>
  <c r="V337" i="2"/>
  <c r="AI194" i="2"/>
  <c r="AI195" i="2" s="1"/>
  <c r="AJ193" i="2"/>
  <c r="O410" i="2"/>
  <c r="O411" i="2" s="1"/>
  <c r="P409" i="2"/>
  <c r="L435" i="2"/>
  <c r="AE241" i="2"/>
  <c r="AD242" i="2"/>
  <c r="AD243" i="2" s="1"/>
  <c r="AJ194" i="2" l="1"/>
  <c r="F505" i="2"/>
  <c r="G505" i="2" s="1"/>
  <c r="AA9" i="3"/>
  <c r="AA11" i="3"/>
  <c r="AA12" i="3" s="1"/>
  <c r="AB23" i="3"/>
  <c r="AE23" i="3" s="1"/>
  <c r="AB15" i="3"/>
  <c r="AE15" i="3" s="1"/>
  <c r="AB16" i="3"/>
  <c r="AE16" i="3" s="1"/>
  <c r="AB22" i="3"/>
  <c r="AE22" i="3" s="1"/>
  <c r="AB18" i="3"/>
  <c r="AE18" i="3" s="1"/>
  <c r="G483" i="2"/>
  <c r="Q409" i="2"/>
  <c r="P410" i="2"/>
  <c r="P411" i="2" s="1"/>
  <c r="M435" i="2"/>
  <c r="O433" i="2"/>
  <c r="N434" i="2"/>
  <c r="N435" i="2" s="1"/>
  <c r="G506" i="2"/>
  <c r="H505" i="2"/>
  <c r="U361" i="2"/>
  <c r="T362" i="2"/>
  <c r="T363" i="2" s="1"/>
  <c r="H482" i="2"/>
  <c r="H483" i="2" s="1"/>
  <c r="I481" i="2"/>
  <c r="AC266" i="2"/>
  <c r="AC267" i="2" s="1"/>
  <c r="AD265" i="2"/>
  <c r="Z313" i="2"/>
  <c r="Y314" i="2"/>
  <c r="Y315" i="2" s="1"/>
  <c r="AJ195" i="2"/>
  <c r="AK202" i="2"/>
  <c r="AK199" i="2"/>
  <c r="AK198" i="2"/>
  <c r="AK197" i="2"/>
  <c r="AK205" i="2"/>
  <c r="AK209" i="2"/>
  <c r="AK204" i="2"/>
  <c r="AK200" i="2"/>
  <c r="AK201" i="2"/>
  <c r="AA290" i="2"/>
  <c r="AA291" i="2" s="1"/>
  <c r="AB289" i="2"/>
  <c r="W337" i="2"/>
  <c r="V338" i="2"/>
  <c r="V339" i="2" s="1"/>
  <c r="AE242" i="2"/>
  <c r="AE243" i="2" s="1"/>
  <c r="AF241" i="2"/>
  <c r="AH218" i="2"/>
  <c r="AH219" i="2" s="1"/>
  <c r="AI217" i="2"/>
  <c r="S385" i="2"/>
  <c r="R386" i="2"/>
  <c r="R387" i="2" s="1"/>
  <c r="L457" i="2"/>
  <c r="K458" i="2"/>
  <c r="AB26" i="3" l="1"/>
  <c r="AE26" i="3" s="1"/>
  <c r="AB17" i="3"/>
  <c r="AE17" i="3" s="1"/>
  <c r="AB21" i="3"/>
  <c r="AE21" i="3" s="1"/>
  <c r="AG11" i="3"/>
  <c r="AF13" i="3"/>
  <c r="AG26" i="3"/>
  <c r="W29" i="3"/>
  <c r="U29" i="3"/>
  <c r="U30" i="3"/>
  <c r="V29" i="3"/>
  <c r="U32" i="3"/>
  <c r="AN209" i="2"/>
  <c r="V361" i="2"/>
  <c r="U362" i="2"/>
  <c r="U363" i="2" s="1"/>
  <c r="H506" i="2"/>
  <c r="H507" i="2" s="1"/>
  <c r="I505" i="2"/>
  <c r="Q410" i="2"/>
  <c r="Q411" i="2" s="1"/>
  <c r="R409" i="2"/>
  <c r="AN205" i="2"/>
  <c r="AN202" i="2"/>
  <c r="P433" i="2"/>
  <c r="O434" i="2"/>
  <c r="O435" i="2" s="1"/>
  <c r="AJ217" i="2"/>
  <c r="AI218" i="2"/>
  <c r="AI219" i="2" s="1"/>
  <c r="AF242" i="2"/>
  <c r="AF243" i="2" s="1"/>
  <c r="AG241" i="2"/>
  <c r="G507" i="2"/>
  <c r="S386" i="2"/>
  <c r="S387" i="2" s="1"/>
  <c r="T385" i="2"/>
  <c r="AN197" i="2"/>
  <c r="AN199" i="2"/>
  <c r="X337" i="2"/>
  <c r="W338" i="2"/>
  <c r="W339" i="2" s="1"/>
  <c r="M457" i="2"/>
  <c r="L458" i="2"/>
  <c r="L459" i="2" s="1"/>
  <c r="AN198" i="2"/>
  <c r="AC289" i="2"/>
  <c r="AB290" i="2"/>
  <c r="AB291" i="2" s="1"/>
  <c r="Z314" i="2"/>
  <c r="Z315" i="2" s="1"/>
  <c r="AA313" i="2"/>
  <c r="K459" i="2"/>
  <c r="AN201" i="2"/>
  <c r="AD266" i="2"/>
  <c r="AD267" i="2" s="1"/>
  <c r="AE265" i="2"/>
  <c r="AN200" i="2"/>
  <c r="AN204" i="2"/>
  <c r="I482" i="2"/>
  <c r="I483" i="2" s="1"/>
  <c r="J481" i="2"/>
  <c r="AJ218" i="2" l="1"/>
  <c r="U33" i="3"/>
  <c r="V30" i="3"/>
  <c r="V32" i="3"/>
  <c r="V33" i="3" s="1"/>
  <c r="U31" i="3"/>
  <c r="AH241" i="2"/>
  <c r="AG242" i="2"/>
  <c r="AG243" i="2" s="1"/>
  <c r="M458" i="2"/>
  <c r="N457" i="2"/>
  <c r="AJ219" i="2"/>
  <c r="AK222" i="2"/>
  <c r="AK224" i="2"/>
  <c r="AK221" i="2"/>
  <c r="AK225" i="2"/>
  <c r="AK223" i="2"/>
  <c r="AK229" i="2"/>
  <c r="AK226" i="2"/>
  <c r="AK228" i="2"/>
  <c r="AK233" i="2"/>
  <c r="R410" i="2"/>
  <c r="R411" i="2" s="1"/>
  <c r="S409" i="2"/>
  <c r="AF265" i="2"/>
  <c r="AE266" i="2"/>
  <c r="AE267" i="2" s="1"/>
  <c r="I506" i="2"/>
  <c r="J505" i="2"/>
  <c r="AB313" i="2"/>
  <c r="AA314" i="2"/>
  <c r="AA315" i="2" s="1"/>
  <c r="Y337" i="2"/>
  <c r="X338" i="2"/>
  <c r="X339" i="2" s="1"/>
  <c r="U385" i="2"/>
  <c r="T386" i="2"/>
  <c r="T387" i="2" s="1"/>
  <c r="P434" i="2"/>
  <c r="P435" i="2" s="1"/>
  <c r="Q433" i="2"/>
  <c r="V362" i="2"/>
  <c r="V363" i="2" s="1"/>
  <c r="W361" i="2"/>
  <c r="AD289" i="2"/>
  <c r="AC290" i="2"/>
  <c r="AC291" i="2" s="1"/>
  <c r="J482" i="2"/>
  <c r="J483" i="2" s="1"/>
  <c r="K481" i="2"/>
  <c r="AO197" i="2"/>
  <c r="AO213" i="2" s="1"/>
  <c r="AI31" i="3" l="1"/>
  <c r="AH31" i="3"/>
  <c r="W30" i="3"/>
  <c r="W32" i="3"/>
  <c r="U386" i="2"/>
  <c r="U387" i="2" s="1"/>
  <c r="V385" i="2"/>
  <c r="AN224" i="2"/>
  <c r="AN222" i="2"/>
  <c r="Y338" i="2"/>
  <c r="Y339" i="2" s="1"/>
  <c r="Z337" i="2"/>
  <c r="T409" i="2"/>
  <c r="S410" i="2"/>
  <c r="S411" i="2" s="1"/>
  <c r="O457" i="2"/>
  <c r="N458" i="2"/>
  <c r="N459" i="2" s="1"/>
  <c r="M459" i="2"/>
  <c r="AF266" i="2"/>
  <c r="AF267" i="2" s="1"/>
  <c r="AG265" i="2"/>
  <c r="AN228" i="2"/>
  <c r="AH242" i="2"/>
  <c r="AH243" i="2" s="1"/>
  <c r="AI241" i="2"/>
  <c r="AN225" i="2"/>
  <c r="J506" i="2"/>
  <c r="K505" i="2"/>
  <c r="AN226" i="2"/>
  <c r="W362" i="2"/>
  <c r="W363" i="2" s="1"/>
  <c r="X361" i="2"/>
  <c r="AC313" i="2"/>
  <c r="AB314" i="2"/>
  <c r="AB315" i="2" s="1"/>
  <c r="AN229" i="2"/>
  <c r="L481" i="2"/>
  <c r="K482" i="2"/>
  <c r="AN221" i="2"/>
  <c r="AD290" i="2"/>
  <c r="AD291" i="2" s="1"/>
  <c r="AE289" i="2"/>
  <c r="AN233" i="2"/>
  <c r="I507" i="2"/>
  <c r="R433" i="2"/>
  <c r="Q434" i="2"/>
  <c r="Q435" i="2" s="1"/>
  <c r="AN223" i="2"/>
  <c r="W33" i="3" l="1"/>
  <c r="X32" i="3"/>
  <c r="X30" i="3"/>
  <c r="U409" i="2"/>
  <c r="T410" i="2"/>
  <c r="T411" i="2" s="1"/>
  <c r="Z338" i="2"/>
  <c r="Z339" i="2" s="1"/>
  <c r="AA337" i="2"/>
  <c r="AJ241" i="2"/>
  <c r="AI242" i="2"/>
  <c r="AI243" i="2" s="1"/>
  <c r="R434" i="2"/>
  <c r="R435" i="2" s="1"/>
  <c r="S433" i="2"/>
  <c r="Y361" i="2"/>
  <c r="X362" i="2"/>
  <c r="X363" i="2" s="1"/>
  <c r="K483" i="2"/>
  <c r="AE290" i="2"/>
  <c r="AE291" i="2" s="1"/>
  <c r="AF289" i="2"/>
  <c r="AO221" i="2"/>
  <c r="AO237" i="2" s="1"/>
  <c r="W385" i="2"/>
  <c r="V386" i="2"/>
  <c r="V387" i="2" s="1"/>
  <c r="P457" i="2"/>
  <c r="O458" i="2"/>
  <c r="O459" i="2" s="1"/>
  <c r="AC314" i="2"/>
  <c r="AC315" i="2" s="1"/>
  <c r="AD313" i="2"/>
  <c r="AG266" i="2"/>
  <c r="AG267" i="2" s="1"/>
  <c r="AH265" i="2"/>
  <c r="L505" i="2"/>
  <c r="K506" i="2"/>
  <c r="M481" i="2"/>
  <c r="L482" i="2"/>
  <c r="L483" i="2" s="1"/>
  <c r="J507" i="2"/>
  <c r="AJ242" i="2" l="1"/>
  <c r="X33" i="3"/>
  <c r="Y32" i="3"/>
  <c r="Y30" i="3"/>
  <c r="AE313" i="2"/>
  <c r="AD314" i="2"/>
  <c r="AD315" i="2" s="1"/>
  <c r="Z361" i="2"/>
  <c r="Y362" i="2"/>
  <c r="Y363" i="2" s="1"/>
  <c r="S434" i="2"/>
  <c r="S435" i="2" s="1"/>
  <c r="T433" i="2"/>
  <c r="M505" i="2"/>
  <c r="L506" i="2"/>
  <c r="AJ243" i="2"/>
  <c r="AK249" i="2"/>
  <c r="AK250" i="2"/>
  <c r="AK247" i="2"/>
  <c r="AK252" i="2"/>
  <c r="AK253" i="2"/>
  <c r="AK257" i="2"/>
  <c r="AK246" i="2"/>
  <c r="AK248" i="2"/>
  <c r="AK245" i="2"/>
  <c r="W386" i="2"/>
  <c r="W387" i="2" s="1"/>
  <c r="X385" i="2"/>
  <c r="AB337" i="2"/>
  <c r="AA338" i="2"/>
  <c r="AA339" i="2" s="1"/>
  <c r="P458" i="2"/>
  <c r="P459" i="2" s="1"/>
  <c r="Q457" i="2"/>
  <c r="M482" i="2"/>
  <c r="M483" i="2" s="1"/>
  <c r="N481" i="2"/>
  <c r="AG289" i="2"/>
  <c r="AF290" i="2"/>
  <c r="AF291" i="2" s="1"/>
  <c r="AI265" i="2"/>
  <c r="AH266" i="2"/>
  <c r="AH267" i="2" s="1"/>
  <c r="K507" i="2"/>
  <c r="V409" i="2"/>
  <c r="U410" i="2"/>
  <c r="U411" i="2" s="1"/>
  <c r="Z32" i="3" l="1"/>
  <c r="Z33" i="3" s="1"/>
  <c r="Z30" i="3"/>
  <c r="Y33" i="3"/>
  <c r="AN249" i="2"/>
  <c r="X386" i="2"/>
  <c r="X387" i="2" s="1"/>
  <c r="Y385" i="2"/>
  <c r="L507" i="2"/>
  <c r="N505" i="2"/>
  <c r="M506" i="2"/>
  <c r="AN250" i="2"/>
  <c r="AN245" i="2"/>
  <c r="U433" i="2"/>
  <c r="T434" i="2"/>
  <c r="T435" i="2" s="1"/>
  <c r="Q458" i="2"/>
  <c r="Q459" i="2" s="1"/>
  <c r="R457" i="2"/>
  <c r="AC337" i="2"/>
  <c r="AB338" i="2"/>
  <c r="AB339" i="2" s="1"/>
  <c r="AJ265" i="2"/>
  <c r="AI266" i="2"/>
  <c r="AI267" i="2" s="1"/>
  <c r="AH289" i="2"/>
  <c r="AG290" i="2"/>
  <c r="AG291" i="2" s="1"/>
  <c r="AN257" i="2"/>
  <c r="AA361" i="2"/>
  <c r="Z362" i="2"/>
  <c r="Z363" i="2" s="1"/>
  <c r="AN247" i="2"/>
  <c r="AN248" i="2"/>
  <c r="N482" i="2"/>
  <c r="N483" i="2" s="1"/>
  <c r="O481" i="2"/>
  <c r="AN246" i="2"/>
  <c r="V410" i="2"/>
  <c r="V411" i="2" s="1"/>
  <c r="W409" i="2"/>
  <c r="AN253" i="2"/>
  <c r="AN252" i="2"/>
  <c r="AF313" i="2"/>
  <c r="AE314" i="2"/>
  <c r="AE315" i="2" s="1"/>
  <c r="AO245" i="2" l="1"/>
  <c r="AO261" i="2" s="1"/>
  <c r="AJ266" i="2"/>
  <c r="AK270" i="2" s="1"/>
  <c r="AA32" i="3"/>
  <c r="AB47" i="3" s="1"/>
  <c r="AE47" i="3" s="1"/>
  <c r="AA30" i="3"/>
  <c r="AH290" i="2"/>
  <c r="AH291" i="2" s="1"/>
  <c r="AI289" i="2"/>
  <c r="M507" i="2"/>
  <c r="AJ267" i="2"/>
  <c r="AK277" i="2"/>
  <c r="AK281" i="2"/>
  <c r="AK269" i="2"/>
  <c r="AK276" i="2"/>
  <c r="AK274" i="2"/>
  <c r="AK273" i="2"/>
  <c r="AK272" i="2"/>
  <c r="O505" i="2"/>
  <c r="N506" i="2"/>
  <c r="N507" i="2" s="1"/>
  <c r="P481" i="2"/>
  <c r="O482" i="2"/>
  <c r="O483" i="2" s="1"/>
  <c r="AC338" i="2"/>
  <c r="AC339" i="2" s="1"/>
  <c r="AD337" i="2"/>
  <c r="R458" i="2"/>
  <c r="R459" i="2" s="1"/>
  <c r="S457" i="2"/>
  <c r="Y386" i="2"/>
  <c r="Y387" i="2" s="1"/>
  <c r="Z385" i="2"/>
  <c r="AB361" i="2"/>
  <c r="AA362" i="2"/>
  <c r="AA363" i="2" s="1"/>
  <c r="U434" i="2"/>
  <c r="U435" i="2" s="1"/>
  <c r="V433" i="2"/>
  <c r="AF314" i="2"/>
  <c r="AF315" i="2" s="1"/>
  <c r="AG313" i="2"/>
  <c r="X409" i="2"/>
  <c r="W410" i="2"/>
  <c r="W411" i="2" s="1"/>
  <c r="AK271" i="2" l="1"/>
  <c r="W50" i="3"/>
  <c r="V50" i="3"/>
  <c r="U50" i="3"/>
  <c r="U53" i="3"/>
  <c r="U51" i="3"/>
  <c r="AA33" i="3"/>
  <c r="AB43" i="3"/>
  <c r="AE43" i="3" s="1"/>
  <c r="AB37" i="3"/>
  <c r="AE37" i="3" s="1"/>
  <c r="AB39" i="3"/>
  <c r="AE39" i="3" s="1"/>
  <c r="AB36" i="3"/>
  <c r="AE36" i="3" s="1"/>
  <c r="AB38" i="3"/>
  <c r="AE38" i="3" s="1"/>
  <c r="AB42" i="3"/>
  <c r="AE42" i="3" s="1"/>
  <c r="AB44" i="3"/>
  <c r="AE44" i="3" s="1"/>
  <c r="AG32" i="3"/>
  <c r="AI32" i="3"/>
  <c r="AH32" i="3"/>
  <c r="Y409" i="2"/>
  <c r="X410" i="2"/>
  <c r="X411" i="2" s="1"/>
  <c r="P505" i="2"/>
  <c r="O506" i="2"/>
  <c r="O507" i="2" s="1"/>
  <c r="AE337" i="2"/>
  <c r="AD338" i="2"/>
  <c r="AD339" i="2" s="1"/>
  <c r="AN269" i="2"/>
  <c r="Q481" i="2"/>
  <c r="P482" i="2"/>
  <c r="P483" i="2" s="1"/>
  <c r="W433" i="2"/>
  <c r="V434" i="2"/>
  <c r="V435" i="2" s="1"/>
  <c r="AN277" i="2"/>
  <c r="AN281" i="2"/>
  <c r="AN271" i="2"/>
  <c r="AN274" i="2"/>
  <c r="AI290" i="2"/>
  <c r="AI291" i="2" s="1"/>
  <c r="AJ289" i="2"/>
  <c r="AH313" i="2"/>
  <c r="AG314" i="2"/>
  <c r="AG315" i="2" s="1"/>
  <c r="AN272" i="2"/>
  <c r="AB362" i="2"/>
  <c r="AB363" i="2" s="1"/>
  <c r="AC361" i="2"/>
  <c r="AA385" i="2"/>
  <c r="Z386" i="2"/>
  <c r="Z387" i="2" s="1"/>
  <c r="AN270" i="2"/>
  <c r="AN273" i="2"/>
  <c r="T457" i="2"/>
  <c r="S458" i="2"/>
  <c r="S459" i="2" s="1"/>
  <c r="AN276" i="2"/>
  <c r="U52" i="3" l="1"/>
  <c r="AO269" i="2"/>
  <c r="AO285" i="2" s="1"/>
  <c r="AJ290" i="2"/>
  <c r="AK305" i="2" s="1"/>
  <c r="AH33" i="3"/>
  <c r="AI33" i="3"/>
  <c r="AF34" i="3"/>
  <c r="AG47" i="3" s="1"/>
  <c r="V53" i="3"/>
  <c r="V54" i="3" s="1"/>
  <c r="V51" i="3"/>
  <c r="U54" i="3"/>
  <c r="AI52" i="3"/>
  <c r="AH52" i="3"/>
  <c r="AI313" i="2"/>
  <c r="AH314" i="2"/>
  <c r="AH315" i="2" s="1"/>
  <c r="AA386" i="2"/>
  <c r="AA387" i="2" s="1"/>
  <c r="AB385" i="2"/>
  <c r="AF337" i="2"/>
  <c r="AE338" i="2"/>
  <c r="AE339" i="2" s="1"/>
  <c r="AJ291" i="2"/>
  <c r="AK293" i="2"/>
  <c r="AK294" i="2"/>
  <c r="AK300" i="2"/>
  <c r="AK295" i="2"/>
  <c r="AK296" i="2"/>
  <c r="AK298" i="2"/>
  <c r="AK301" i="2"/>
  <c r="Q482" i="2"/>
  <c r="Q483" i="2" s="1"/>
  <c r="R481" i="2"/>
  <c r="Q505" i="2"/>
  <c r="P506" i="2"/>
  <c r="P507" i="2" s="1"/>
  <c r="T458" i="2"/>
  <c r="T459" i="2" s="1"/>
  <c r="U457" i="2"/>
  <c r="W434" i="2"/>
  <c r="W435" i="2" s="1"/>
  <c r="X433" i="2"/>
  <c r="AC362" i="2"/>
  <c r="AC363" i="2" s="1"/>
  <c r="AD361" i="2"/>
  <c r="Y410" i="2"/>
  <c r="Y411" i="2" s="1"/>
  <c r="Z409" i="2"/>
  <c r="AK297" i="2" l="1"/>
  <c r="W51" i="3"/>
  <c r="W53" i="3"/>
  <c r="AN297" i="2"/>
  <c r="X434" i="2"/>
  <c r="X435" i="2" s="1"/>
  <c r="Y433" i="2"/>
  <c r="AN305" i="2"/>
  <c r="AF338" i="2"/>
  <c r="AF339" i="2" s="1"/>
  <c r="AG337" i="2"/>
  <c r="Q506" i="2"/>
  <c r="Q507" i="2" s="1"/>
  <c r="R505" i="2"/>
  <c r="AB386" i="2"/>
  <c r="AB387" i="2" s="1"/>
  <c r="AC385" i="2"/>
  <c r="R482" i="2"/>
  <c r="R483" i="2" s="1"/>
  <c r="S481" i="2"/>
  <c r="AN298" i="2"/>
  <c r="AN300" i="2"/>
  <c r="U458" i="2"/>
  <c r="U459" i="2" s="1"/>
  <c r="V457" i="2"/>
  <c r="AN296" i="2"/>
  <c r="AN294" i="2"/>
  <c r="AN293" i="2"/>
  <c r="Z410" i="2"/>
  <c r="Z411" i="2" s="1"/>
  <c r="AA409" i="2"/>
  <c r="AN301" i="2"/>
  <c r="AD362" i="2"/>
  <c r="AD363" i="2" s="1"/>
  <c r="AE361" i="2"/>
  <c r="AN295" i="2"/>
  <c r="AI314" i="2"/>
  <c r="AI315" i="2" s="1"/>
  <c r="AJ313" i="2"/>
  <c r="AJ314" i="2" l="1"/>
  <c r="W54" i="3"/>
  <c r="X53" i="3"/>
  <c r="X54" i="3" s="1"/>
  <c r="X51" i="3"/>
  <c r="R506" i="2"/>
  <c r="R507" i="2" s="1"/>
  <c r="S505" i="2"/>
  <c r="AG338" i="2"/>
  <c r="AG339" i="2" s="1"/>
  <c r="AH337" i="2"/>
  <c r="AJ315" i="2"/>
  <c r="AK319" i="2"/>
  <c r="AK317" i="2"/>
  <c r="AK329" i="2"/>
  <c r="AK324" i="2"/>
  <c r="AK322" i="2"/>
  <c r="AK325" i="2"/>
  <c r="AK321" i="2"/>
  <c r="AK318" i="2"/>
  <c r="AK320" i="2"/>
  <c r="W457" i="2"/>
  <c r="V458" i="2"/>
  <c r="V459" i="2" s="1"/>
  <c r="AE362" i="2"/>
  <c r="AE363" i="2" s="1"/>
  <c r="AF361" i="2"/>
  <c r="AB409" i="2"/>
  <c r="AA410" i="2"/>
  <c r="AA411" i="2" s="1"/>
  <c r="Z433" i="2"/>
  <c r="Y434" i="2"/>
  <c r="Y435" i="2" s="1"/>
  <c r="AD385" i="2"/>
  <c r="AC386" i="2"/>
  <c r="AC387" i="2" s="1"/>
  <c r="T481" i="2"/>
  <c r="S482" i="2"/>
  <c r="S483" i="2" s="1"/>
  <c r="AO293" i="2"/>
  <c r="AO309" i="2" s="1"/>
  <c r="Y51" i="3" l="1"/>
  <c r="Y53" i="3"/>
  <c r="AN322" i="2"/>
  <c r="AN317" i="2"/>
  <c r="AN319" i="2"/>
  <c r="AN324" i="2"/>
  <c r="AN321" i="2"/>
  <c r="AH338" i="2"/>
  <c r="AH339" i="2" s="1"/>
  <c r="AI337" i="2"/>
  <c r="AD386" i="2"/>
  <c r="AD387" i="2" s="1"/>
  <c r="AE385" i="2"/>
  <c r="AN325" i="2"/>
  <c r="Z434" i="2"/>
  <c r="Z435" i="2" s="1"/>
  <c r="AA433" i="2"/>
  <c r="AN329" i="2"/>
  <c r="AC409" i="2"/>
  <c r="AB410" i="2"/>
  <c r="AB411" i="2" s="1"/>
  <c r="AF362" i="2"/>
  <c r="AF363" i="2" s="1"/>
  <c r="AG361" i="2"/>
  <c r="W458" i="2"/>
  <c r="W459" i="2" s="1"/>
  <c r="X457" i="2"/>
  <c r="AN320" i="2"/>
  <c r="S506" i="2"/>
  <c r="S507" i="2" s="1"/>
  <c r="T505" i="2"/>
  <c r="U481" i="2"/>
  <c r="T482" i="2"/>
  <c r="T483" i="2" s="1"/>
  <c r="AN318" i="2"/>
  <c r="Y54" i="3" l="1"/>
  <c r="Z53" i="3"/>
  <c r="Z51" i="3"/>
  <c r="AG362" i="2"/>
  <c r="AG363" i="2" s="1"/>
  <c r="AH361" i="2"/>
  <c r="AO317" i="2"/>
  <c r="AO333" i="2" s="1"/>
  <c r="AD409" i="2"/>
  <c r="AC410" i="2"/>
  <c r="AC411" i="2" s="1"/>
  <c r="AI338" i="2"/>
  <c r="AI339" i="2" s="1"/>
  <c r="AJ337" i="2"/>
  <c r="U482" i="2"/>
  <c r="U483" i="2" s="1"/>
  <c r="V481" i="2"/>
  <c r="T506" i="2"/>
  <c r="T507" i="2" s="1"/>
  <c r="U505" i="2"/>
  <c r="AA434" i="2"/>
  <c r="AA435" i="2" s="1"/>
  <c r="AB433" i="2"/>
  <c r="X458" i="2"/>
  <c r="X459" i="2" s="1"/>
  <c r="Y457" i="2"/>
  <c r="AF385" i="2"/>
  <c r="AE386" i="2"/>
  <c r="AE387" i="2" s="1"/>
  <c r="AJ338" i="2" l="1"/>
  <c r="AA51" i="3"/>
  <c r="AA53" i="3"/>
  <c r="AB63" i="3"/>
  <c r="AE63" i="3" s="1"/>
  <c r="AB58" i="3"/>
  <c r="AE58" i="3" s="1"/>
  <c r="AB64" i="3"/>
  <c r="AE64" i="3" s="1"/>
  <c r="Z54" i="3"/>
  <c r="AB57" i="3"/>
  <c r="AE57" i="3" s="1"/>
  <c r="AG53" i="3"/>
  <c r="AB59" i="3"/>
  <c r="AE59" i="3" s="1"/>
  <c r="V482" i="2"/>
  <c r="V483" i="2" s="1"/>
  <c r="W481" i="2"/>
  <c r="U506" i="2"/>
  <c r="U507" i="2" s="1"/>
  <c r="V505" i="2"/>
  <c r="AE409" i="2"/>
  <c r="AD410" i="2"/>
  <c r="AD411" i="2" s="1"/>
  <c r="AJ339" i="2"/>
  <c r="AK353" i="2"/>
  <c r="AK348" i="2"/>
  <c r="AK344" i="2"/>
  <c r="AK346" i="2"/>
  <c r="AK349" i="2"/>
  <c r="AK345" i="2"/>
  <c r="AK342" i="2"/>
  <c r="AK341" i="2"/>
  <c r="AK343" i="2"/>
  <c r="AF386" i="2"/>
  <c r="AF387" i="2" s="1"/>
  <c r="AG385" i="2"/>
  <c r="Y458" i="2"/>
  <c r="Y459" i="2" s="1"/>
  <c r="Z457" i="2"/>
  <c r="AI361" i="2"/>
  <c r="AH362" i="2"/>
  <c r="AH363" i="2" s="1"/>
  <c r="AB434" i="2"/>
  <c r="AB435" i="2" s="1"/>
  <c r="AC433" i="2"/>
  <c r="AA54" i="3" l="1"/>
  <c r="AB60" i="3"/>
  <c r="AE60" i="3" s="1"/>
  <c r="AI53" i="3"/>
  <c r="AH53" i="3"/>
  <c r="AB65" i="3"/>
  <c r="AE65" i="3" s="1"/>
  <c r="U72" i="3"/>
  <c r="U74" i="3"/>
  <c r="V71" i="3"/>
  <c r="U71" i="3"/>
  <c r="U73" i="3" s="1"/>
  <c r="W71" i="3"/>
  <c r="AB68" i="3"/>
  <c r="AE68" i="3" s="1"/>
  <c r="AN349" i="2"/>
  <c r="AN348" i="2"/>
  <c r="AI362" i="2"/>
  <c r="AI363" i="2" s="1"/>
  <c r="AJ361" i="2"/>
  <c r="AA457" i="2"/>
  <c r="Z458" i="2"/>
  <c r="Z459" i="2" s="1"/>
  <c r="AN343" i="2"/>
  <c r="V506" i="2"/>
  <c r="V507" i="2" s="1"/>
  <c r="W505" i="2"/>
  <c r="AD433" i="2"/>
  <c r="AC434" i="2"/>
  <c r="AC435" i="2" s="1"/>
  <c r="AN344" i="2"/>
  <c r="AN353" i="2"/>
  <c r="AG386" i="2"/>
  <c r="AG387" i="2" s="1"/>
  <c r="AH385" i="2"/>
  <c r="AF409" i="2"/>
  <c r="AE410" i="2"/>
  <c r="AE411" i="2" s="1"/>
  <c r="AN341" i="2"/>
  <c r="AN342" i="2"/>
  <c r="X481" i="2"/>
  <c r="W482" i="2"/>
  <c r="W483" i="2" s="1"/>
  <c r="AN346" i="2"/>
  <c r="AN345" i="2"/>
  <c r="AF55" i="3" l="1"/>
  <c r="AG68" i="3" s="1"/>
  <c r="AO341" i="2"/>
  <c r="AO357" i="2" s="1"/>
  <c r="AJ362" i="2"/>
  <c r="AK373" i="2" s="1"/>
  <c r="V74" i="3"/>
  <c r="V75" i="3" s="1"/>
  <c r="V72" i="3"/>
  <c r="AI73" i="3"/>
  <c r="AH73" i="3"/>
  <c r="U75" i="3"/>
  <c r="AI54" i="3"/>
  <c r="AH54" i="3"/>
  <c r="AK370" i="2"/>
  <c r="AK368" i="2"/>
  <c r="AK366" i="2"/>
  <c r="AK377" i="2"/>
  <c r="AK372" i="2"/>
  <c r="AK369" i="2"/>
  <c r="AK365" i="2"/>
  <c r="AK367" i="2"/>
  <c r="X505" i="2"/>
  <c r="W506" i="2"/>
  <c r="W507" i="2" s="1"/>
  <c r="AA458" i="2"/>
  <c r="AA459" i="2" s="1"/>
  <c r="AB457" i="2"/>
  <c r="AG409" i="2"/>
  <c r="AF410" i="2"/>
  <c r="AF411" i="2" s="1"/>
  <c r="AI385" i="2"/>
  <c r="AH386" i="2"/>
  <c r="AH387" i="2" s="1"/>
  <c r="Y481" i="2"/>
  <c r="X482" i="2"/>
  <c r="X483" i="2" s="1"/>
  <c r="AD434" i="2"/>
  <c r="AD435" i="2" s="1"/>
  <c r="AE433" i="2"/>
  <c r="AJ363" i="2" l="1"/>
  <c r="W72" i="3"/>
  <c r="W74" i="3"/>
  <c r="AN367" i="2"/>
  <c r="Y482" i="2"/>
  <c r="Y483" i="2" s="1"/>
  <c r="Z481" i="2"/>
  <c r="AN373" i="2"/>
  <c r="AN372" i="2"/>
  <c r="AN369" i="2"/>
  <c r="Y505" i="2"/>
  <c r="X506" i="2"/>
  <c r="X507" i="2" s="1"/>
  <c r="AN365" i="2"/>
  <c r="AN377" i="2"/>
  <c r="AB458" i="2"/>
  <c r="AB459" i="2" s="1"/>
  <c r="AC457" i="2"/>
  <c r="AE434" i="2"/>
  <c r="AE435" i="2" s="1"/>
  <c r="AF433" i="2"/>
  <c r="AJ385" i="2"/>
  <c r="AI386" i="2"/>
  <c r="AI387" i="2" s="1"/>
  <c r="AN366" i="2"/>
  <c r="AG410" i="2"/>
  <c r="AG411" i="2" s="1"/>
  <c r="AH409" i="2"/>
  <c r="AN368" i="2"/>
  <c r="AN370" i="2"/>
  <c r="AJ386" i="2" l="1"/>
  <c r="W75" i="3"/>
  <c r="X74" i="3"/>
  <c r="X75" i="3" s="1"/>
  <c r="X72" i="3"/>
  <c r="Z505" i="2"/>
  <c r="Y506" i="2"/>
  <c r="Y507" i="2" s="1"/>
  <c r="AJ387" i="2"/>
  <c r="AK394" i="2"/>
  <c r="AK389" i="2"/>
  <c r="AK401" i="2"/>
  <c r="AK396" i="2"/>
  <c r="AK397" i="2"/>
  <c r="AK392" i="2"/>
  <c r="AK393" i="2"/>
  <c r="AK390" i="2"/>
  <c r="AK391" i="2"/>
  <c r="AA481" i="2"/>
  <c r="Z482" i="2"/>
  <c r="Z483" i="2" s="1"/>
  <c r="AF434" i="2"/>
  <c r="AF435" i="2" s="1"/>
  <c r="AG433" i="2"/>
  <c r="AD457" i="2"/>
  <c r="AC458" i="2"/>
  <c r="AC459" i="2" s="1"/>
  <c r="AH410" i="2"/>
  <c r="AH411" i="2" s="1"/>
  <c r="AI409" i="2"/>
  <c r="AO365" i="2"/>
  <c r="AO381" i="2" s="1"/>
  <c r="Y74" i="3" l="1"/>
  <c r="Y72" i="3"/>
  <c r="AN393" i="2"/>
  <c r="AN391" i="2"/>
  <c r="AN396" i="2"/>
  <c r="AD458" i="2"/>
  <c r="AD459" i="2" s="1"/>
  <c r="AE457" i="2"/>
  <c r="AN389" i="2"/>
  <c r="AN397" i="2"/>
  <c r="AN394" i="2"/>
  <c r="AI410" i="2"/>
  <c r="AI411" i="2" s="1"/>
  <c r="AJ409" i="2"/>
  <c r="AN390" i="2"/>
  <c r="AN392" i="2"/>
  <c r="AN401" i="2"/>
  <c r="AH433" i="2"/>
  <c r="AG434" i="2"/>
  <c r="AG435" i="2" s="1"/>
  <c r="AB481" i="2"/>
  <c r="AA482" i="2"/>
  <c r="AA483" i="2" s="1"/>
  <c r="AA505" i="2"/>
  <c r="Z506" i="2"/>
  <c r="Z507" i="2" s="1"/>
  <c r="AJ410" i="2" l="1"/>
  <c r="Z74" i="3"/>
  <c r="Z75" i="3" s="1"/>
  <c r="Z72" i="3"/>
  <c r="Y75" i="3"/>
  <c r="AI433" i="2"/>
  <c r="AH434" i="2"/>
  <c r="AH435" i="2" s="1"/>
  <c r="AF457" i="2"/>
  <c r="AE458" i="2"/>
  <c r="AE459" i="2" s="1"/>
  <c r="AO389" i="2"/>
  <c r="AO405" i="2" s="1"/>
  <c r="AJ411" i="2"/>
  <c r="AK413" i="2"/>
  <c r="AK418" i="2"/>
  <c r="AK425" i="2"/>
  <c r="AK417" i="2"/>
  <c r="AK414" i="2"/>
  <c r="AK421" i="2"/>
  <c r="AK416" i="2"/>
  <c r="AK415" i="2"/>
  <c r="AK420" i="2"/>
  <c r="AB505" i="2"/>
  <c r="AA506" i="2"/>
  <c r="AA507" i="2" s="1"/>
  <c r="AC481" i="2"/>
  <c r="AB482" i="2"/>
  <c r="AB483" i="2" s="1"/>
  <c r="AA72" i="3" l="1"/>
  <c r="AA74" i="3"/>
  <c r="AN417" i="2"/>
  <c r="AN413" i="2"/>
  <c r="AN420" i="2"/>
  <c r="AN414" i="2"/>
  <c r="AC505" i="2"/>
  <c r="AB506" i="2"/>
  <c r="AB507" i="2" s="1"/>
  <c r="AN421" i="2"/>
  <c r="AN425" i="2"/>
  <c r="AN418" i="2"/>
  <c r="AC482" i="2"/>
  <c r="AC483" i="2" s="1"/>
  <c r="AD481" i="2"/>
  <c r="AF458" i="2"/>
  <c r="AF459" i="2" s="1"/>
  <c r="AG457" i="2"/>
  <c r="AN415" i="2"/>
  <c r="AN416" i="2"/>
  <c r="AI434" i="2"/>
  <c r="AI435" i="2" s="1"/>
  <c r="AJ433" i="2"/>
  <c r="AJ434" i="2" l="1"/>
  <c r="AA75" i="3"/>
  <c r="AB80" i="3"/>
  <c r="AE80" i="3" s="1"/>
  <c r="AB85" i="3"/>
  <c r="AE85" i="3" s="1"/>
  <c r="AB89" i="3"/>
  <c r="AE89" i="3" s="1"/>
  <c r="AB84" i="3"/>
  <c r="AE84" i="3" s="1"/>
  <c r="AH74" i="3"/>
  <c r="AG74" i="3"/>
  <c r="AI74" i="3"/>
  <c r="AB79" i="3"/>
  <c r="AE79" i="3" s="1"/>
  <c r="AB78" i="3"/>
  <c r="AE78" i="3" s="1"/>
  <c r="AB81" i="3"/>
  <c r="AE81" i="3" s="1"/>
  <c r="AB86" i="3"/>
  <c r="AE86" i="3" s="1"/>
  <c r="U93" i="3"/>
  <c r="W92" i="3"/>
  <c r="V92" i="3"/>
  <c r="U92" i="3"/>
  <c r="U94" i="3" s="1"/>
  <c r="U95" i="3"/>
  <c r="AC506" i="2"/>
  <c r="AC507" i="2" s="1"/>
  <c r="AD505" i="2"/>
  <c r="AO413" i="2"/>
  <c r="AO429" i="2" s="1"/>
  <c r="AJ435" i="2"/>
  <c r="AK442" i="2"/>
  <c r="AK441" i="2"/>
  <c r="AK438" i="2"/>
  <c r="AK449" i="2"/>
  <c r="AK445" i="2"/>
  <c r="AK444" i="2"/>
  <c r="AK440" i="2"/>
  <c r="AK439" i="2"/>
  <c r="AK437" i="2"/>
  <c r="AG458" i="2"/>
  <c r="AG459" i="2" s="1"/>
  <c r="AH457" i="2"/>
  <c r="AD482" i="2"/>
  <c r="AD483" i="2" s="1"/>
  <c r="AE481" i="2"/>
  <c r="AF76" i="3" l="1"/>
  <c r="AG89" i="3" s="1"/>
  <c r="AH94" i="3"/>
  <c r="AI94" i="3"/>
  <c r="U96" i="3"/>
  <c r="V93" i="3"/>
  <c r="V95" i="3"/>
  <c r="V96" i="3" s="1"/>
  <c r="AI75" i="3"/>
  <c r="AH75" i="3"/>
  <c r="AN440" i="2"/>
  <c r="AF481" i="2"/>
  <c r="AE482" i="2"/>
  <c r="AE483" i="2" s="1"/>
  <c r="AN439" i="2"/>
  <c r="AN441" i="2"/>
  <c r="AI457" i="2"/>
  <c r="AH458" i="2"/>
  <c r="AH459" i="2" s="1"/>
  <c r="AN444" i="2"/>
  <c r="AD506" i="2"/>
  <c r="AD507" i="2" s="1"/>
  <c r="AE505" i="2"/>
  <c r="AN445" i="2"/>
  <c r="AN449" i="2"/>
  <c r="AN438" i="2"/>
  <c r="AN442" i="2"/>
  <c r="AN437" i="2"/>
  <c r="AO437" i="2" l="1"/>
  <c r="AO453" i="2" s="1"/>
  <c r="W93" i="3"/>
  <c r="W95" i="3"/>
  <c r="AJ457" i="2"/>
  <c r="AI458" i="2"/>
  <c r="AI459" i="2" s="1"/>
  <c r="AG481" i="2"/>
  <c r="AF482" i="2"/>
  <c r="AF483" i="2" s="1"/>
  <c r="AE506" i="2"/>
  <c r="AE507" i="2" s="1"/>
  <c r="AF505" i="2"/>
  <c r="AJ458" i="2" l="1"/>
  <c r="AK465" i="2" s="1"/>
  <c r="X95" i="3"/>
  <c r="X93" i="3"/>
  <c r="W96" i="3"/>
  <c r="AF506" i="2"/>
  <c r="AF507" i="2" s="1"/>
  <c r="AG505" i="2"/>
  <c r="AG482" i="2"/>
  <c r="AG483" i="2" s="1"/>
  <c r="AH481" i="2"/>
  <c r="AJ459" i="2"/>
  <c r="AK466" i="2"/>
  <c r="AK462" i="2"/>
  <c r="AK468" i="2"/>
  <c r="AK464" i="2"/>
  <c r="AK463" i="2"/>
  <c r="AK473" i="2"/>
  <c r="AK469" i="2"/>
  <c r="AK461" i="2"/>
  <c r="Y95" i="3" l="1"/>
  <c r="Y93" i="3"/>
  <c r="X96" i="3"/>
  <c r="AN473" i="2"/>
  <c r="AN463" i="2"/>
  <c r="AN468" i="2"/>
  <c r="AN466" i="2"/>
  <c r="AN462" i="2"/>
  <c r="AN461" i="2"/>
  <c r="AN464" i="2"/>
  <c r="AN465" i="2"/>
  <c r="AH482" i="2"/>
  <c r="AH483" i="2" s="1"/>
  <c r="AI481" i="2"/>
  <c r="AG506" i="2"/>
  <c r="AG507" i="2" s="1"/>
  <c r="AH505" i="2"/>
  <c r="AN469" i="2"/>
  <c r="AO461" i="2" l="1"/>
  <c r="AO477" i="2" s="1"/>
  <c r="Z95" i="3"/>
  <c r="Z93" i="3"/>
  <c r="Y96" i="3"/>
  <c r="AH506" i="2"/>
  <c r="AH507" i="2" s="1"/>
  <c r="AI505" i="2"/>
  <c r="AJ481" i="2"/>
  <c r="AI482" i="2"/>
  <c r="AI483" i="2" s="1"/>
  <c r="AJ482" i="2" l="1"/>
  <c r="AA95" i="3"/>
  <c r="AG95" i="3" s="1"/>
  <c r="AA93" i="3"/>
  <c r="Z96" i="3"/>
  <c r="AJ483" i="2"/>
  <c r="AK490" i="2"/>
  <c r="AK493" i="2"/>
  <c r="AK486" i="2"/>
  <c r="AK487" i="2"/>
  <c r="AK485" i="2"/>
  <c r="AK492" i="2"/>
  <c r="AK489" i="2"/>
  <c r="AK497" i="2"/>
  <c r="AK488" i="2"/>
  <c r="AJ505" i="2"/>
  <c r="AI506" i="2"/>
  <c r="AI507" i="2" s="1"/>
  <c r="AB100" i="3" l="1"/>
  <c r="AE100" i="3" s="1"/>
  <c r="AB102" i="3"/>
  <c r="AE102" i="3" s="1"/>
  <c r="AB105" i="3"/>
  <c r="AE105" i="3" s="1"/>
  <c r="AJ506" i="2"/>
  <c r="AI96" i="3"/>
  <c r="U114" i="3"/>
  <c r="W113" i="3"/>
  <c r="V113" i="3"/>
  <c r="U113" i="3"/>
  <c r="U116" i="3"/>
  <c r="AA96" i="3"/>
  <c r="AH96" i="3" s="1"/>
  <c r="AB99" i="3"/>
  <c r="AE99" i="3" s="1"/>
  <c r="AB101" i="3"/>
  <c r="AE101" i="3" s="1"/>
  <c r="AB107" i="3"/>
  <c r="AE107" i="3" s="1"/>
  <c r="AI95" i="3"/>
  <c r="AH95" i="3"/>
  <c r="AB110" i="3"/>
  <c r="AE110" i="3" s="1"/>
  <c r="AB106" i="3"/>
  <c r="AE106" i="3" s="1"/>
  <c r="AN489" i="2"/>
  <c r="AN492" i="2"/>
  <c r="AJ507" i="2"/>
  <c r="AK514" i="2"/>
  <c r="AN514" i="2" s="1"/>
  <c r="AK512" i="2"/>
  <c r="AN512" i="2" s="1"/>
  <c r="AK516" i="2"/>
  <c r="AN516" i="2" s="1"/>
  <c r="AK521" i="2"/>
  <c r="AN521" i="2" s="1"/>
  <c r="AK509" i="2"/>
  <c r="AN509" i="2" s="1"/>
  <c r="AK517" i="2"/>
  <c r="AN517" i="2" s="1"/>
  <c r="AK510" i="2"/>
  <c r="AN510" i="2" s="1"/>
  <c r="AK513" i="2"/>
  <c r="AN513" i="2" s="1"/>
  <c r="AK511" i="2"/>
  <c r="AN511" i="2" s="1"/>
  <c r="AN497" i="2"/>
  <c r="AN485" i="2"/>
  <c r="AN487" i="2"/>
  <c r="AN486" i="2"/>
  <c r="AN493" i="2"/>
  <c r="AN490" i="2"/>
  <c r="AK13" i="2"/>
  <c r="AN13" i="2" s="1"/>
  <c r="AN488" i="2"/>
  <c r="U115" i="3" l="1"/>
  <c r="AK15" i="2"/>
  <c r="AN15" i="2" s="1"/>
  <c r="AK10" i="2"/>
  <c r="AN10" i="2" s="1"/>
  <c r="U117" i="3"/>
  <c r="AI115" i="3"/>
  <c r="AH115" i="3"/>
  <c r="AF97" i="3"/>
  <c r="AG110" i="3" s="1"/>
  <c r="V114" i="3"/>
  <c r="V116" i="3"/>
  <c r="V117" i="3" s="1"/>
  <c r="AO509" i="2"/>
  <c r="AO525" i="2" s="1"/>
  <c r="U7" i="2" s="1"/>
  <c r="AK9" i="2"/>
  <c r="AN9" i="2" s="1"/>
  <c r="AK11" i="2"/>
  <c r="AN11" i="2" s="1"/>
  <c r="AK14" i="2"/>
  <c r="AN14" i="2" s="1"/>
  <c r="AK8" i="2"/>
  <c r="AN8" i="2" s="1"/>
  <c r="AO485" i="2"/>
  <c r="AO501" i="2" s="1"/>
  <c r="AK18" i="2"/>
  <c r="AN18" i="2" s="1"/>
  <c r="AK12" i="2"/>
  <c r="AN12" i="2" s="1"/>
  <c r="W114" i="3" l="1"/>
  <c r="W116" i="3"/>
  <c r="AO8" i="2"/>
  <c r="U5" i="2"/>
  <c r="W117" i="3" l="1"/>
  <c r="X116" i="3"/>
  <c r="X114" i="3"/>
  <c r="X117" i="3" l="1"/>
  <c r="Y116" i="3"/>
  <c r="Y114" i="3"/>
  <c r="Z116" i="3" l="1"/>
  <c r="Z114" i="3"/>
  <c r="Y117" i="3"/>
  <c r="AA116" i="3" l="1"/>
  <c r="AB120" i="3" s="1"/>
  <c r="AE120" i="3" s="1"/>
  <c r="AA114" i="3"/>
  <c r="Z117" i="3"/>
  <c r="AB123" i="3" l="1"/>
  <c r="AE123" i="3" s="1"/>
  <c r="AB122" i="3"/>
  <c r="AE122" i="3" s="1"/>
  <c r="AG116" i="3"/>
  <c r="AB121" i="3"/>
  <c r="AE121" i="3" s="1"/>
  <c r="AN8" i="3"/>
  <c r="AM8" i="3"/>
  <c r="AM9" i="3"/>
  <c r="AO8" i="3"/>
  <c r="AM11" i="3"/>
  <c r="AA117" i="3"/>
  <c r="AB127" i="3"/>
  <c r="AE127" i="3" s="1"/>
  <c r="AI116" i="3"/>
  <c r="AH116" i="3"/>
  <c r="AB126" i="3"/>
  <c r="AE126" i="3" s="1"/>
  <c r="AB128" i="3"/>
  <c r="AE128" i="3" s="1"/>
  <c r="AB131" i="3"/>
  <c r="AE131" i="3" s="1"/>
  <c r="AF118" i="3" l="1"/>
  <c r="AG131" i="3" s="1"/>
  <c r="AG135" i="3" s="1"/>
  <c r="AM10" i="3"/>
  <c r="AI117" i="3"/>
  <c r="AI135" i="3" s="1"/>
  <c r="AH117" i="3"/>
  <c r="AH135" i="3" s="1"/>
  <c r="AM12" i="3"/>
  <c r="AN11" i="3"/>
  <c r="AN12" i="3" s="1"/>
  <c r="AN9" i="3"/>
  <c r="AO9" i="3" l="1"/>
  <c r="AO11" i="3"/>
  <c r="AO12" i="3" s="1"/>
  <c r="AP9" i="3" l="1"/>
  <c r="AP11" i="3"/>
  <c r="AP12" i="3" l="1"/>
  <c r="AQ11" i="3"/>
  <c r="AQ9" i="3"/>
  <c r="AR11" i="3" l="1"/>
  <c r="AR12" i="3" s="1"/>
  <c r="AR9" i="3"/>
  <c r="AQ12" i="3"/>
  <c r="AS11" i="3" l="1"/>
  <c r="AS9" i="3"/>
  <c r="AS12" i="3" l="1"/>
  <c r="AT22" i="3"/>
  <c r="AW22" i="3" s="1"/>
  <c r="AT26" i="3"/>
  <c r="AW26" i="3" s="1"/>
  <c r="AT23" i="3"/>
  <c r="AW23" i="3" s="1"/>
  <c r="AT17" i="3"/>
  <c r="AW17" i="3" s="1"/>
  <c r="AT16" i="3"/>
  <c r="AW16" i="3" s="1"/>
  <c r="AT15" i="3"/>
  <c r="AW15" i="3" s="1"/>
  <c r="AY11" i="3"/>
  <c r="AT18" i="3"/>
  <c r="AW18" i="3" s="1"/>
  <c r="AM30" i="3"/>
  <c r="AM32" i="3"/>
  <c r="AO29" i="3"/>
  <c r="AN29" i="3"/>
  <c r="AM29" i="3"/>
  <c r="AT21" i="3"/>
  <c r="AW21" i="3" s="1"/>
  <c r="AN32" i="3" l="1"/>
  <c r="AN33" i="3" s="1"/>
  <c r="AN30" i="3"/>
  <c r="AX13" i="3"/>
  <c r="AY26" i="3" s="1"/>
  <c r="AM33" i="3"/>
  <c r="AM31" i="3"/>
  <c r="AZ31" i="3" l="1"/>
  <c r="BA31" i="3"/>
  <c r="AO30" i="3"/>
  <c r="AO32" i="3"/>
  <c r="AO33" i="3" l="1"/>
  <c r="AP30" i="3"/>
  <c r="AP32" i="3"/>
  <c r="AP33" i="3" s="1"/>
  <c r="AQ30" i="3" l="1"/>
  <c r="AQ32" i="3"/>
  <c r="AQ33" i="3" l="1"/>
  <c r="AR30" i="3"/>
  <c r="AR32" i="3"/>
  <c r="AR33" i="3" s="1"/>
  <c r="AS32" i="3" l="1"/>
  <c r="AS30" i="3"/>
  <c r="AM51" i="3" l="1"/>
  <c r="AO50" i="3"/>
  <c r="AN50" i="3"/>
  <c r="AM53" i="3"/>
  <c r="AM50" i="3"/>
  <c r="AM52" i="3" s="1"/>
  <c r="AS33" i="3"/>
  <c r="BA32" i="3"/>
  <c r="AT42" i="3"/>
  <c r="AW42" i="3" s="1"/>
  <c r="AY32" i="3"/>
  <c r="AT44" i="3"/>
  <c r="AW44" i="3" s="1"/>
  <c r="AT38" i="3"/>
  <c r="AW38" i="3" s="1"/>
  <c r="AZ32" i="3"/>
  <c r="AT47" i="3"/>
  <c r="AW47" i="3" s="1"/>
  <c r="AT37" i="3"/>
  <c r="AW37" i="3" s="1"/>
  <c r="AT43" i="3"/>
  <c r="AW43" i="3" s="1"/>
  <c r="AT36" i="3"/>
  <c r="AW36" i="3" s="1"/>
  <c r="AT39" i="3"/>
  <c r="AW39" i="3" s="1"/>
  <c r="BA33" i="3" l="1"/>
  <c r="AZ33" i="3"/>
  <c r="AZ52" i="3"/>
  <c r="BA52" i="3"/>
  <c r="AM54" i="3"/>
  <c r="AX34" i="3"/>
  <c r="AY47" i="3" s="1"/>
  <c r="AN51" i="3"/>
  <c r="AN53" i="3"/>
  <c r="AN54" i="3" s="1"/>
  <c r="AO53" i="3" l="1"/>
  <c r="AO51" i="3"/>
  <c r="AO54" i="3" l="1"/>
  <c r="AP53" i="3"/>
  <c r="AP51" i="3"/>
  <c r="AP54" i="3" l="1"/>
  <c r="AQ53" i="3"/>
  <c r="AQ51" i="3"/>
  <c r="AR53" i="3" l="1"/>
  <c r="AR51" i="3"/>
  <c r="AQ54" i="3"/>
  <c r="AS53" i="3" l="1"/>
  <c r="AY53" i="3" s="1"/>
  <c r="AS51" i="3"/>
  <c r="AR54" i="3"/>
  <c r="AT58" i="3" l="1"/>
  <c r="AW58" i="3" s="1"/>
  <c r="AM72" i="3"/>
  <c r="AN71" i="3"/>
  <c r="AM71" i="3"/>
  <c r="AM73" i="3" s="1"/>
  <c r="AM74" i="3"/>
  <c r="AO71" i="3"/>
  <c r="AS54" i="3"/>
  <c r="AT60" i="3"/>
  <c r="AW60" i="3" s="1"/>
  <c r="AT59" i="3"/>
  <c r="AW59" i="3" s="1"/>
  <c r="AT68" i="3"/>
  <c r="AW68" i="3" s="1"/>
  <c r="BA53" i="3"/>
  <c r="AZ53" i="3"/>
  <c r="AT65" i="3"/>
  <c r="AW65" i="3" s="1"/>
  <c r="AT64" i="3"/>
  <c r="AW64" i="3" s="1"/>
  <c r="AT57" i="3"/>
  <c r="AW57" i="3" s="1"/>
  <c r="AT63" i="3"/>
  <c r="AW63" i="3" s="1"/>
  <c r="BA54" i="3" l="1"/>
  <c r="AZ54" i="3"/>
  <c r="AX55" i="3"/>
  <c r="AY68" i="3" s="1"/>
  <c r="AM75" i="3"/>
  <c r="AZ73" i="3"/>
  <c r="BA73" i="3"/>
  <c r="AN74" i="3"/>
  <c r="AN75" i="3" s="1"/>
  <c r="AN72" i="3"/>
  <c r="AO72" i="3" l="1"/>
  <c r="AO74" i="3"/>
  <c r="AO75" i="3" l="1"/>
  <c r="AP72" i="3"/>
  <c r="AP74" i="3"/>
  <c r="AP75" i="3" l="1"/>
  <c r="AQ74" i="3"/>
  <c r="AQ72" i="3"/>
  <c r="AR72" i="3" l="1"/>
  <c r="AR74" i="3"/>
  <c r="AQ75" i="3"/>
  <c r="AR75" i="3" l="1"/>
  <c r="AS74" i="3"/>
  <c r="AS72" i="3"/>
  <c r="AO92" i="3" l="1"/>
  <c r="AN92" i="3"/>
  <c r="AM95" i="3"/>
  <c r="AM93" i="3"/>
  <c r="AM92" i="3"/>
  <c r="AM94" i="3" s="1"/>
  <c r="AS75" i="3"/>
  <c r="AY74" i="3"/>
  <c r="AT85" i="3"/>
  <c r="AW85" i="3" s="1"/>
  <c r="AT79" i="3"/>
  <c r="AW79" i="3" s="1"/>
  <c r="AT78" i="3"/>
  <c r="AW78" i="3" s="1"/>
  <c r="AZ74" i="3"/>
  <c r="BA74" i="3"/>
  <c r="AT89" i="3"/>
  <c r="AW89" i="3" s="1"/>
  <c r="AT81" i="3"/>
  <c r="AW81" i="3" s="1"/>
  <c r="AT86" i="3"/>
  <c r="AW86" i="3" s="1"/>
  <c r="AT84" i="3"/>
  <c r="AW84" i="3" s="1"/>
  <c r="AT80" i="3"/>
  <c r="AW80" i="3" s="1"/>
  <c r="AX76" i="3" l="1"/>
  <c r="BA94" i="3"/>
  <c r="AZ94" i="3"/>
  <c r="AN95" i="3"/>
  <c r="AN96" i="3" s="1"/>
  <c r="AN93" i="3"/>
  <c r="AY89" i="3"/>
  <c r="AM96" i="3"/>
  <c r="BA75" i="3"/>
  <c r="AZ75" i="3"/>
  <c r="AO93" i="3" l="1"/>
  <c r="AO95" i="3"/>
  <c r="AO96" i="3" l="1"/>
  <c r="AP93" i="3"/>
  <c r="AP95" i="3"/>
  <c r="AP96" i="3" s="1"/>
  <c r="AQ93" i="3" l="1"/>
  <c r="AQ95" i="3"/>
  <c r="AQ96" i="3" l="1"/>
  <c r="AR93" i="3"/>
  <c r="AR95" i="3"/>
  <c r="AR96" i="3" s="1"/>
  <c r="AS93" i="3" l="1"/>
  <c r="AS95" i="3"/>
  <c r="AT107" i="3" s="1"/>
  <c r="AW107" i="3" s="1"/>
  <c r="AT106" i="3"/>
  <c r="AW106" i="3" s="1"/>
  <c r="AT99" i="3"/>
  <c r="AW99" i="3" s="1"/>
  <c r="AT101" i="3"/>
  <c r="AW101" i="3" s="1"/>
  <c r="AT102" i="3"/>
  <c r="AW102" i="3" s="1"/>
  <c r="AT105" i="3"/>
  <c r="AW105" i="3" s="1"/>
  <c r="AT100" i="3"/>
  <c r="AW100" i="3" s="1"/>
  <c r="AS96" i="3" l="1"/>
  <c r="AZ95" i="3"/>
  <c r="BA95" i="3"/>
  <c r="AT110" i="3"/>
  <c r="AW110" i="3" s="1"/>
  <c r="AX97" i="3" s="1"/>
  <c r="AM116" i="3"/>
  <c r="AO113" i="3"/>
  <c r="AN113" i="3"/>
  <c r="AM113" i="3"/>
  <c r="AM114" i="3"/>
  <c r="AY95" i="3"/>
  <c r="AY110" i="3" l="1"/>
  <c r="AN116" i="3"/>
  <c r="AN117" i="3" s="1"/>
  <c r="AN114" i="3"/>
  <c r="AM117" i="3"/>
  <c r="AM115" i="3"/>
  <c r="AZ96" i="3"/>
  <c r="BA96" i="3"/>
  <c r="BA115" i="3" l="1"/>
  <c r="AZ115" i="3"/>
  <c r="AO116" i="3"/>
  <c r="AO114" i="3"/>
  <c r="AP114" i="3" l="1"/>
  <c r="AP116" i="3"/>
  <c r="AP117" i="3" s="1"/>
  <c r="AO117" i="3"/>
  <c r="AQ114" i="3" l="1"/>
  <c r="AQ116" i="3"/>
  <c r="AQ117" i="3" l="1"/>
  <c r="AR114" i="3"/>
  <c r="AR116" i="3"/>
  <c r="AR117" i="3" s="1"/>
  <c r="AS114" i="3" l="1"/>
  <c r="AS116" i="3"/>
  <c r="AT122" i="3"/>
  <c r="AW122" i="3" s="1"/>
  <c r="AY116" i="3"/>
  <c r="AT120" i="3"/>
  <c r="AW120" i="3" s="1"/>
  <c r="AT127" i="3"/>
  <c r="AW127" i="3" s="1"/>
  <c r="AT126" i="3"/>
  <c r="AW126" i="3" s="1"/>
  <c r="AT123" i="3"/>
  <c r="AW123" i="3" s="1"/>
  <c r="AS117" i="3" l="1"/>
  <c r="AT131" i="3"/>
  <c r="AW131" i="3" s="1"/>
  <c r="AT121" i="3"/>
  <c r="AW121" i="3" s="1"/>
  <c r="AT128" i="3"/>
  <c r="AW128" i="3" s="1"/>
  <c r="AZ116" i="3"/>
  <c r="BA116" i="3"/>
  <c r="BD11" i="3"/>
  <c r="BD9" i="3"/>
  <c r="BF8" i="3"/>
  <c r="BE8" i="3"/>
  <c r="BD8" i="3"/>
  <c r="BD10" i="3" s="1"/>
  <c r="AX118" i="3" l="1"/>
  <c r="AY131" i="3" s="1"/>
  <c r="AY135" i="3" s="1"/>
  <c r="BE9" i="3"/>
  <c r="BE11" i="3"/>
  <c r="BE12" i="3" s="1"/>
  <c r="BD12" i="3"/>
  <c r="BA117" i="3"/>
  <c r="BA135" i="3" s="1"/>
  <c r="AZ117" i="3"/>
  <c r="AZ135" i="3" s="1"/>
  <c r="BF9" i="3" l="1"/>
  <c r="BF11" i="3"/>
  <c r="BG11" i="3" l="1"/>
  <c r="BG12" i="3" s="1"/>
  <c r="BG9" i="3"/>
  <c r="BF12" i="3"/>
  <c r="BH9" i="3" l="1"/>
  <c r="BH11" i="3"/>
  <c r="BH12" i="3" l="1"/>
  <c r="BI9" i="3"/>
  <c r="BI11" i="3"/>
  <c r="BI12" i="3" s="1"/>
  <c r="BJ9" i="3" l="1"/>
  <c r="BJ11" i="3"/>
  <c r="BK21" i="3"/>
  <c r="BN21" i="3" s="1"/>
  <c r="BK16" i="3"/>
  <c r="BN16" i="3" s="1"/>
  <c r="BK15" i="3"/>
  <c r="BN15" i="3" s="1"/>
  <c r="BK22" i="3"/>
  <c r="BN22" i="3" s="1"/>
  <c r="BK26" i="3"/>
  <c r="BN26" i="3" s="1"/>
  <c r="BP11" i="3"/>
  <c r="BK18" i="3"/>
  <c r="BN18" i="3" s="1"/>
  <c r="BD32" i="3" l="1"/>
  <c r="BF29" i="3"/>
  <c r="BD29" i="3"/>
  <c r="BE29" i="3"/>
  <c r="BD30" i="3"/>
  <c r="BJ12" i="3"/>
  <c r="BK17" i="3"/>
  <c r="BN17" i="3" s="1"/>
  <c r="BO13" i="3" s="1"/>
  <c r="BP26" i="3" s="1"/>
  <c r="BK23" i="3"/>
  <c r="BN23" i="3" s="1"/>
  <c r="BE32" i="3" l="1"/>
  <c r="BE33" i="3" s="1"/>
  <c r="BE30" i="3"/>
  <c r="BD33" i="3"/>
  <c r="BD31" i="3"/>
  <c r="BR31" i="3" l="1"/>
  <c r="BQ31" i="3"/>
  <c r="BF32" i="3"/>
  <c r="BF30" i="3"/>
  <c r="BG30" i="3" l="1"/>
  <c r="BG32" i="3"/>
  <c r="BG33" i="3" s="1"/>
  <c r="BF33" i="3"/>
  <c r="BH32" i="3" l="1"/>
  <c r="BH30" i="3"/>
  <c r="BH33" i="3" l="1"/>
  <c r="BI32" i="3"/>
  <c r="BI33" i="3" s="1"/>
  <c r="BI30" i="3"/>
  <c r="BJ30" i="3" l="1"/>
  <c r="BJ32" i="3"/>
  <c r="BK36" i="3" s="1"/>
  <c r="BN36" i="3" s="1"/>
  <c r="BK42" i="3"/>
  <c r="BN42" i="3" s="1"/>
  <c r="BK44" i="3"/>
  <c r="BN44" i="3" s="1"/>
  <c r="BK47" i="3" l="1"/>
  <c r="BN47" i="3" s="1"/>
  <c r="BK38" i="3"/>
  <c r="BN38" i="3" s="1"/>
  <c r="BP32" i="3"/>
  <c r="BK39" i="3"/>
  <c r="BN39" i="3" s="1"/>
  <c r="BK37" i="3"/>
  <c r="BN37" i="3" s="1"/>
  <c r="BO34" i="3" s="1"/>
  <c r="BK43" i="3"/>
  <c r="BN43" i="3" s="1"/>
  <c r="BJ33" i="3"/>
  <c r="BR32" i="3"/>
  <c r="BQ32" i="3"/>
  <c r="BD51" i="3"/>
  <c r="BD53" i="3"/>
  <c r="BF50" i="3"/>
  <c r="BE50" i="3"/>
  <c r="BD50" i="3"/>
  <c r="BD52" i="3" s="1"/>
  <c r="BP47" i="3" l="1"/>
  <c r="BR52" i="3"/>
  <c r="BQ52" i="3"/>
  <c r="BE53" i="3"/>
  <c r="BE54" i="3" s="1"/>
  <c r="BE51" i="3"/>
  <c r="BQ33" i="3"/>
  <c r="BR33" i="3"/>
  <c r="BD54" i="3"/>
  <c r="BF51" i="3" l="1"/>
  <c r="BF53" i="3"/>
  <c r="BF54" i="3" l="1"/>
  <c r="BG51" i="3"/>
  <c r="BG53" i="3"/>
  <c r="BG54" i="3" s="1"/>
  <c r="BH51" i="3" l="1"/>
  <c r="BH53" i="3"/>
  <c r="BH54" i="3" l="1"/>
  <c r="BI51" i="3"/>
  <c r="BI53" i="3"/>
  <c r="BI54" i="3" s="1"/>
  <c r="BJ51" i="3" l="1"/>
  <c r="BJ53" i="3"/>
  <c r="BK64" i="3" s="1"/>
  <c r="BN64" i="3" s="1"/>
  <c r="BK65" i="3"/>
  <c r="BN65" i="3" s="1"/>
  <c r="BK68" i="3"/>
  <c r="BN68" i="3" s="1"/>
  <c r="BP53" i="3" l="1"/>
  <c r="BK58" i="3"/>
  <c r="BN58" i="3" s="1"/>
  <c r="BK57" i="3"/>
  <c r="BN57" i="3" s="1"/>
  <c r="BK63" i="3"/>
  <c r="BN63" i="3" s="1"/>
  <c r="BJ54" i="3"/>
  <c r="BR53" i="3"/>
  <c r="BQ53" i="3"/>
  <c r="BK60" i="3"/>
  <c r="BN60" i="3" s="1"/>
  <c r="BD72" i="3"/>
  <c r="BD74" i="3"/>
  <c r="BD71" i="3"/>
  <c r="BF71" i="3"/>
  <c r="BE71" i="3"/>
  <c r="BK59" i="3"/>
  <c r="BN59" i="3" s="1"/>
  <c r="BO55" i="3" l="1"/>
  <c r="BP68" i="3" s="1"/>
  <c r="BD73" i="3"/>
  <c r="BR73" i="3"/>
  <c r="BQ73" i="3"/>
  <c r="BD75" i="3"/>
  <c r="BE72" i="3"/>
  <c r="BE74" i="3"/>
  <c r="BE75" i="3" s="1"/>
  <c r="BR54" i="3"/>
  <c r="BQ54" i="3"/>
  <c r="BF72" i="3" l="1"/>
  <c r="BF74" i="3"/>
  <c r="BF75" i="3" l="1"/>
  <c r="BG74" i="3"/>
  <c r="BG75" i="3" s="1"/>
  <c r="BG72" i="3"/>
  <c r="BH72" i="3" l="1"/>
  <c r="BH74" i="3"/>
  <c r="BH75" i="3" l="1"/>
  <c r="BI72" i="3"/>
  <c r="BI74" i="3"/>
  <c r="BI75" i="3" s="1"/>
  <c r="BJ72" i="3" l="1"/>
  <c r="BJ74" i="3"/>
  <c r="BK85" i="3"/>
  <c r="BN85" i="3" s="1"/>
  <c r="BK81" i="3"/>
  <c r="BN81" i="3" s="1"/>
  <c r="BK84" i="3"/>
  <c r="BN84" i="3" s="1"/>
  <c r="BJ75" i="3" l="1"/>
  <c r="BK89" i="3"/>
  <c r="BN89" i="3" s="1"/>
  <c r="BR74" i="3"/>
  <c r="BQ74" i="3"/>
  <c r="BP74" i="3"/>
  <c r="BK86" i="3"/>
  <c r="BN86" i="3" s="1"/>
  <c r="BK79" i="3"/>
  <c r="BN79" i="3" s="1"/>
  <c r="BD92" i="3"/>
  <c r="BD93" i="3"/>
  <c r="BD95" i="3"/>
  <c r="BF92" i="3"/>
  <c r="BE92" i="3"/>
  <c r="BK78" i="3"/>
  <c r="BN78" i="3" s="1"/>
  <c r="BK80" i="3"/>
  <c r="BN80" i="3" s="1"/>
  <c r="BD94" i="3" l="1"/>
  <c r="BR94" i="3"/>
  <c r="BQ94" i="3"/>
  <c r="BD96" i="3"/>
  <c r="BE95" i="3"/>
  <c r="BE96" i="3" s="1"/>
  <c r="BE93" i="3"/>
  <c r="BO76" i="3"/>
  <c r="BP89" i="3" s="1"/>
  <c r="BR75" i="3"/>
  <c r="BQ75" i="3"/>
  <c r="BF95" i="3" l="1"/>
  <c r="BF93" i="3"/>
  <c r="BF96" i="3" l="1"/>
  <c r="BG95" i="3"/>
  <c r="BG93" i="3"/>
  <c r="BG96" i="3" l="1"/>
  <c r="BH95" i="3"/>
  <c r="BH93" i="3"/>
  <c r="BH96" i="3" l="1"/>
  <c r="BI95" i="3"/>
  <c r="BI96" i="3" s="1"/>
  <c r="BI93" i="3"/>
  <c r="BJ93" i="3" l="1"/>
  <c r="BJ95" i="3"/>
  <c r="BK110" i="3" s="1"/>
  <c r="BN110" i="3" s="1"/>
  <c r="BK105" i="3" l="1"/>
  <c r="BN105" i="3" s="1"/>
  <c r="BJ96" i="3"/>
  <c r="BK100" i="3"/>
  <c r="BN100" i="3" s="1"/>
  <c r="BK102" i="3"/>
  <c r="BN102" i="3" s="1"/>
  <c r="BK107" i="3"/>
  <c r="BN107" i="3" s="1"/>
  <c r="BR95" i="3"/>
  <c r="BQ95" i="3"/>
  <c r="BP95" i="3"/>
  <c r="BD113" i="3"/>
  <c r="BD116" i="3"/>
  <c r="BD114" i="3"/>
  <c r="BF113" i="3"/>
  <c r="BE113" i="3"/>
  <c r="BK106" i="3"/>
  <c r="BN106" i="3" s="1"/>
  <c r="BK99" i="3"/>
  <c r="BN99" i="3" s="1"/>
  <c r="BK101" i="3"/>
  <c r="BN101" i="3" s="1"/>
  <c r="BO97" i="3" l="1"/>
  <c r="BP110" i="3" s="1"/>
  <c r="BD115" i="3"/>
  <c r="BE116" i="3"/>
  <c r="BE117" i="3" s="1"/>
  <c r="BE114" i="3"/>
  <c r="BD117" i="3"/>
  <c r="BQ96" i="3"/>
  <c r="BR96" i="3"/>
  <c r="BF116" i="3" l="1"/>
  <c r="BF114" i="3"/>
  <c r="BQ115" i="3"/>
  <c r="BR115" i="3"/>
  <c r="BF117" i="3" l="1"/>
  <c r="BG116" i="3"/>
  <c r="BG117" i="3" s="1"/>
  <c r="BG114" i="3"/>
  <c r="BH116" i="3" l="1"/>
  <c r="BH114" i="3"/>
  <c r="BH117" i="3" l="1"/>
  <c r="BI116" i="3"/>
  <c r="BI117" i="3" s="1"/>
  <c r="BI114" i="3"/>
  <c r="BJ114" i="3" l="1"/>
  <c r="BJ116" i="3"/>
  <c r="BK126" i="3" s="1"/>
  <c r="BN126" i="3" s="1"/>
  <c r="BK122" i="3" l="1"/>
  <c r="BN122" i="3" s="1"/>
  <c r="BK127" i="3"/>
  <c r="BN127" i="3" s="1"/>
  <c r="BJ117" i="3"/>
  <c r="BK131" i="3"/>
  <c r="BN131" i="3" s="1"/>
  <c r="BK120" i="3"/>
  <c r="BN120" i="3" s="1"/>
  <c r="BP116" i="3"/>
  <c r="BR116" i="3"/>
  <c r="BQ116" i="3"/>
  <c r="BK123" i="3"/>
  <c r="BN123" i="3" s="1"/>
  <c r="BK121" i="3"/>
  <c r="BN121" i="3" s="1"/>
  <c r="BX8" i="3"/>
  <c r="BV9" i="3"/>
  <c r="BW8" i="3"/>
  <c r="BV11" i="3"/>
  <c r="BV8" i="3"/>
  <c r="BK128" i="3"/>
  <c r="BN128" i="3" s="1"/>
  <c r="BV12" i="3" l="1"/>
  <c r="BW11" i="3"/>
  <c r="BW12" i="3" s="1"/>
  <c r="BW9" i="3"/>
  <c r="BO118" i="3"/>
  <c r="BP131" i="3" s="1"/>
  <c r="BP135" i="3" s="1"/>
  <c r="BV10" i="3"/>
  <c r="BR117" i="3"/>
  <c r="BR135" i="3" s="1"/>
  <c r="BQ117" i="3"/>
  <c r="BQ135" i="3" s="1"/>
  <c r="BX11" i="3" l="1"/>
  <c r="BX12" i="3" s="1"/>
  <c r="BX9" i="3"/>
  <c r="BY11" i="3" l="1"/>
  <c r="BY9" i="3"/>
  <c r="BZ11" i="3" l="1"/>
  <c r="BZ9" i="3"/>
  <c r="BY12" i="3"/>
  <c r="CA11" i="3" l="1"/>
  <c r="CA9" i="3"/>
  <c r="BZ12" i="3"/>
  <c r="CB9" i="3" l="1"/>
  <c r="CB11" i="3"/>
  <c r="CC23" i="3" s="1"/>
  <c r="CF23" i="3" s="1"/>
  <c r="CA12" i="3"/>
  <c r="CC16" i="3"/>
  <c r="CF16" i="3" s="1"/>
  <c r="CC15" i="3" l="1"/>
  <c r="CF15" i="3" s="1"/>
  <c r="CC18" i="3"/>
  <c r="CF18" i="3" s="1"/>
  <c r="CC17" i="3"/>
  <c r="CF17" i="3" s="1"/>
  <c r="CH11" i="3"/>
  <c r="CC21" i="3"/>
  <c r="CF21" i="3" s="1"/>
  <c r="CC26" i="3"/>
  <c r="CF26" i="3" s="1"/>
  <c r="CB12" i="3"/>
  <c r="CC22" i="3"/>
  <c r="CF22" i="3" s="1"/>
  <c r="BV32" i="3"/>
  <c r="BV30" i="3"/>
  <c r="BX29" i="3"/>
  <c r="BW29" i="3"/>
  <c r="BV29" i="3"/>
  <c r="BV31" i="3" s="1"/>
  <c r="CG13" i="3" l="1"/>
  <c r="CH26" i="3" s="1"/>
  <c r="CI31" i="3"/>
  <c r="CJ31" i="3"/>
  <c r="BV33" i="3"/>
  <c r="BW30" i="3"/>
  <c r="BW32" i="3"/>
  <c r="BW33" i="3" s="1"/>
  <c r="BX32" i="3" l="1"/>
  <c r="BX30" i="3"/>
  <c r="BY30" i="3" l="1"/>
  <c r="BY32" i="3"/>
  <c r="BY33" i="3" s="1"/>
  <c r="BX33" i="3"/>
  <c r="BZ32" i="3" l="1"/>
  <c r="BZ30" i="3"/>
  <c r="CA30" i="3" l="1"/>
  <c r="CA32" i="3"/>
  <c r="CA33" i="3" s="1"/>
  <c r="BZ33" i="3"/>
  <c r="CB30" i="3" l="1"/>
  <c r="CB32" i="3"/>
  <c r="CB33" i="3" l="1"/>
  <c r="CC38" i="3"/>
  <c r="CF38" i="3" s="1"/>
  <c r="CC44" i="3"/>
  <c r="CF44" i="3" s="1"/>
  <c r="CC36" i="3"/>
  <c r="CF36" i="3" s="1"/>
  <c r="CC39" i="3"/>
  <c r="CF39" i="3" s="1"/>
  <c r="CI32" i="3"/>
  <c r="CC37" i="3"/>
  <c r="CF37" i="3" s="1"/>
  <c r="CC43" i="3"/>
  <c r="CF43" i="3" s="1"/>
  <c r="CC42" i="3"/>
  <c r="CF42" i="3" s="1"/>
  <c r="CH32" i="3"/>
  <c r="CJ32" i="3"/>
  <c r="BW50" i="3"/>
  <c r="BV53" i="3"/>
  <c r="BX50" i="3"/>
  <c r="BV50" i="3"/>
  <c r="BV51" i="3"/>
  <c r="CC47" i="3"/>
  <c r="CF47" i="3" s="1"/>
  <c r="CG34" i="3" l="1"/>
  <c r="CH47" i="3"/>
  <c r="BW51" i="3"/>
  <c r="BW53" i="3"/>
  <c r="BW54" i="3" s="1"/>
  <c r="BV52" i="3"/>
  <c r="BV54" i="3"/>
  <c r="CJ33" i="3"/>
  <c r="CI33" i="3"/>
  <c r="BX53" i="3" l="1"/>
  <c r="BX51" i="3"/>
  <c r="CI52" i="3"/>
  <c r="CJ52" i="3"/>
  <c r="BY51" i="3" l="1"/>
  <c r="BY53" i="3"/>
  <c r="BX54" i="3"/>
  <c r="BY54" i="3" l="1"/>
  <c r="BZ53" i="3"/>
  <c r="BZ51" i="3"/>
  <c r="BZ54" i="3" l="1"/>
  <c r="CA53" i="3"/>
  <c r="CA54" i="3" s="1"/>
  <c r="CA51" i="3"/>
  <c r="CB53" i="3" l="1"/>
  <c r="CC64" i="3" s="1"/>
  <c r="CF64" i="3" s="1"/>
  <c r="CB51" i="3"/>
  <c r="BW71" i="3" l="1"/>
  <c r="BX71" i="3"/>
  <c r="BV74" i="3"/>
  <c r="BV72" i="3"/>
  <c r="BV71" i="3"/>
  <c r="BV73" i="3" s="1"/>
  <c r="CB54" i="3"/>
  <c r="CC65" i="3"/>
  <c r="CF65" i="3" s="1"/>
  <c r="CH53" i="3"/>
  <c r="CC60" i="3"/>
  <c r="CF60" i="3" s="1"/>
  <c r="CI53" i="3"/>
  <c r="CC59" i="3"/>
  <c r="CF59" i="3" s="1"/>
  <c r="CJ53" i="3"/>
  <c r="CC68" i="3"/>
  <c r="CF68" i="3" s="1"/>
  <c r="CC63" i="3"/>
  <c r="CF63" i="3" s="1"/>
  <c r="CC58" i="3"/>
  <c r="CF58" i="3" s="1"/>
  <c r="CC57" i="3"/>
  <c r="CF57" i="3" s="1"/>
  <c r="CJ73" i="3" l="1"/>
  <c r="CI73" i="3"/>
  <c r="CI54" i="3"/>
  <c r="CJ54" i="3"/>
  <c r="BW74" i="3"/>
  <c r="BW75" i="3" s="1"/>
  <c r="BW72" i="3"/>
  <c r="BV75" i="3"/>
  <c r="CG55" i="3"/>
  <c r="CH68" i="3" s="1"/>
  <c r="BX74" i="3" l="1"/>
  <c r="BX72" i="3"/>
  <c r="BY72" i="3" l="1"/>
  <c r="BY74" i="3"/>
  <c r="BY75" i="3" s="1"/>
  <c r="BX75" i="3"/>
  <c r="BZ72" i="3" l="1"/>
  <c r="BZ74" i="3"/>
  <c r="BZ75" i="3" l="1"/>
  <c r="CA72" i="3"/>
  <c r="CA74" i="3"/>
  <c r="CA75" i="3" s="1"/>
  <c r="CB74" i="3" l="1"/>
  <c r="CB72" i="3"/>
  <c r="BV93" i="3" l="1"/>
  <c r="BV95" i="3"/>
  <c r="BX92" i="3"/>
  <c r="BW92" i="3"/>
  <c r="BV92" i="3"/>
  <c r="BV94" i="3" s="1"/>
  <c r="CB75" i="3"/>
  <c r="CJ74" i="3"/>
  <c r="CC86" i="3"/>
  <c r="CF86" i="3" s="1"/>
  <c r="CC78" i="3"/>
  <c r="CF78" i="3" s="1"/>
  <c r="CC85" i="3"/>
  <c r="CF85" i="3" s="1"/>
  <c r="CC89" i="3"/>
  <c r="CF89" i="3" s="1"/>
  <c r="CC81" i="3"/>
  <c r="CF81" i="3" s="1"/>
  <c r="CI74" i="3"/>
  <c r="CH74" i="3"/>
  <c r="CC80" i="3"/>
  <c r="CF80" i="3" s="1"/>
  <c r="CC84" i="3"/>
  <c r="CF84" i="3" s="1"/>
  <c r="CC79" i="3"/>
  <c r="CF79" i="3" s="1"/>
  <c r="CI75" i="3" l="1"/>
  <c r="CJ75" i="3"/>
  <c r="CJ94" i="3"/>
  <c r="CI94" i="3"/>
  <c r="BV96" i="3"/>
  <c r="CG76" i="3"/>
  <c r="CH89" i="3"/>
  <c r="BW95" i="3"/>
  <c r="BW96" i="3" s="1"/>
  <c r="BW93" i="3"/>
  <c r="BX95" i="3" l="1"/>
  <c r="BX93" i="3"/>
  <c r="BY93" i="3" l="1"/>
  <c r="BY95" i="3"/>
  <c r="BX96" i="3"/>
  <c r="BY96" i="3" l="1"/>
  <c r="BZ93" i="3"/>
  <c r="BZ95" i="3"/>
  <c r="BZ96" i="3" l="1"/>
  <c r="CA95" i="3"/>
  <c r="CA93" i="3"/>
  <c r="CB95" i="3" l="1"/>
  <c r="CC110" i="3" s="1"/>
  <c r="CF110" i="3" s="1"/>
  <c r="CB93" i="3"/>
  <c r="CA96" i="3"/>
  <c r="CH95" i="3" l="1"/>
  <c r="CC101" i="3"/>
  <c r="CF101" i="3" s="1"/>
  <c r="CC107" i="3"/>
  <c r="CF107" i="3" s="1"/>
  <c r="BV114" i="3"/>
  <c r="BX113" i="3"/>
  <c r="BW113" i="3"/>
  <c r="BV113" i="3"/>
  <c r="BV116" i="3"/>
  <c r="CB96" i="3"/>
  <c r="CC105" i="3"/>
  <c r="CF105" i="3" s="1"/>
  <c r="CI95" i="3"/>
  <c r="CJ95" i="3"/>
  <c r="CC106" i="3"/>
  <c r="CF106" i="3" s="1"/>
  <c r="CC100" i="3"/>
  <c r="CF100" i="3" s="1"/>
  <c r="CC99" i="3"/>
  <c r="CF99" i="3" s="1"/>
  <c r="CC102" i="3"/>
  <c r="CF102" i="3" s="1"/>
  <c r="CG97" i="3" l="1"/>
  <c r="CH110" i="3"/>
  <c r="BV117" i="3"/>
  <c r="CJ96" i="3"/>
  <c r="CI96" i="3"/>
  <c r="BV115" i="3"/>
  <c r="BW114" i="3"/>
  <c r="BW116" i="3"/>
  <c r="BW117" i="3" s="1"/>
  <c r="BX116" i="3" l="1"/>
  <c r="BX114" i="3"/>
  <c r="CI115" i="3"/>
  <c r="CJ115" i="3"/>
  <c r="BY116" i="3" l="1"/>
  <c r="BY114" i="3"/>
  <c r="BX117" i="3"/>
  <c r="BZ116" i="3" l="1"/>
  <c r="BZ114" i="3"/>
  <c r="BY117" i="3"/>
  <c r="CA116" i="3" l="1"/>
  <c r="CA114" i="3"/>
  <c r="BZ117" i="3"/>
  <c r="CB116" i="3" l="1"/>
  <c r="CC123" i="3" s="1"/>
  <c r="CF123" i="3" s="1"/>
  <c r="CB114" i="3"/>
  <c r="CA117" i="3"/>
  <c r="CC126" i="3"/>
  <c r="CF126" i="3" s="1"/>
  <c r="CC128" i="3" l="1"/>
  <c r="CF128" i="3" s="1"/>
  <c r="CC127" i="3"/>
  <c r="CF127" i="3" s="1"/>
  <c r="CC121" i="3"/>
  <c r="CF121" i="3" s="1"/>
  <c r="CM9" i="3"/>
  <c r="CO8" i="3"/>
  <c r="CN8" i="3"/>
  <c r="CM8" i="3"/>
  <c r="CM10" i="3" s="1"/>
  <c r="CM11" i="3"/>
  <c r="CB117" i="3"/>
  <c r="CI117" i="3" s="1"/>
  <c r="CJ116" i="3"/>
  <c r="CC131" i="3"/>
  <c r="CF131" i="3" s="1"/>
  <c r="CI116" i="3"/>
  <c r="CH116" i="3"/>
  <c r="CC120" i="3"/>
  <c r="CF120" i="3" s="1"/>
  <c r="CC122" i="3"/>
  <c r="CF122" i="3" s="1"/>
  <c r="CG118" i="3" l="1"/>
  <c r="CH131" i="3" s="1"/>
  <c r="CH135" i="3" s="1"/>
  <c r="CM12" i="3"/>
  <c r="CN11" i="3"/>
  <c r="CN12" i="3" s="1"/>
  <c r="CN9" i="3"/>
  <c r="CJ117" i="3"/>
  <c r="CO9" i="3" l="1"/>
  <c r="CO11" i="3"/>
  <c r="CO12" i="3" s="1"/>
  <c r="CP9" i="3" l="1"/>
  <c r="CP11" i="3"/>
  <c r="CP12" i="3" l="1"/>
  <c r="CQ9" i="3"/>
  <c r="CQ11" i="3"/>
  <c r="CR9" i="3" l="1"/>
  <c r="CR11" i="3"/>
  <c r="CR12" i="3" s="1"/>
  <c r="CQ12" i="3"/>
  <c r="CS11" i="3" l="1"/>
  <c r="CT16" i="3" s="1"/>
  <c r="CW16" i="3" s="1"/>
  <c r="CS9" i="3"/>
  <c r="CT22" i="3"/>
  <c r="CW22" i="3" s="1"/>
  <c r="CT23" i="3" l="1"/>
  <c r="CW23" i="3" s="1"/>
  <c r="CT17" i="3"/>
  <c r="CW17" i="3" s="1"/>
  <c r="CT26" i="3"/>
  <c r="CW26" i="3" s="1"/>
  <c r="CN29" i="3"/>
  <c r="CM29" i="3"/>
  <c r="CM31" i="3" s="1"/>
  <c r="CO29" i="3"/>
  <c r="CM30" i="3"/>
  <c r="CM32" i="3"/>
  <c r="CS12" i="3"/>
  <c r="CY11" i="3"/>
  <c r="CT21" i="3"/>
  <c r="CW21" i="3" s="1"/>
  <c r="CT15" i="3"/>
  <c r="CW15" i="3" s="1"/>
  <c r="CT18" i="3"/>
  <c r="CW18" i="3" s="1"/>
  <c r="CX13" i="3" l="1"/>
  <c r="CY26" i="3" s="1"/>
  <c r="CM33" i="3"/>
  <c r="CN30" i="3"/>
  <c r="CN32" i="3"/>
  <c r="CN33" i="3" s="1"/>
  <c r="DA31" i="3"/>
  <c r="CZ31" i="3"/>
  <c r="CO30" i="3" l="1"/>
  <c r="CO32" i="3"/>
  <c r="CO33" i="3" l="1"/>
  <c r="CP32" i="3"/>
  <c r="CP33" i="3" s="1"/>
  <c r="CP30" i="3"/>
  <c r="CQ32" i="3" l="1"/>
  <c r="CQ30" i="3"/>
  <c r="CQ33" i="3" l="1"/>
  <c r="CR30" i="3"/>
  <c r="CR32" i="3"/>
  <c r="CR33" i="3" s="1"/>
  <c r="CS32" i="3" l="1"/>
  <c r="CS30" i="3"/>
  <c r="CT37" i="3"/>
  <c r="CW37" i="3" s="1"/>
  <c r="CM51" i="3" l="1"/>
  <c r="CO50" i="3"/>
  <c r="CN50" i="3"/>
  <c r="CM50" i="3"/>
  <c r="CM52" i="3" s="1"/>
  <c r="CM53" i="3"/>
  <c r="CS33" i="3"/>
  <c r="CT43" i="3"/>
  <c r="CW43" i="3" s="1"/>
  <c r="DA32" i="3"/>
  <c r="CZ32" i="3"/>
  <c r="CT47" i="3"/>
  <c r="CW47" i="3" s="1"/>
  <c r="CT44" i="3"/>
  <c r="CW44" i="3" s="1"/>
  <c r="CT42" i="3"/>
  <c r="CW42" i="3" s="1"/>
  <c r="CT36" i="3"/>
  <c r="CW36" i="3" s="1"/>
  <c r="CT39" i="3"/>
  <c r="CW39" i="3" s="1"/>
  <c r="CY32" i="3"/>
  <c r="CT38" i="3"/>
  <c r="CW38" i="3" s="1"/>
  <c r="DA52" i="3" l="1"/>
  <c r="CZ52" i="3"/>
  <c r="CZ33" i="3"/>
  <c r="DA33" i="3"/>
  <c r="CM54" i="3"/>
  <c r="CX34" i="3"/>
  <c r="CY47" i="3" s="1"/>
  <c r="CN53" i="3"/>
  <c r="CN54" i="3" s="1"/>
  <c r="CN51" i="3"/>
  <c r="CO51" i="3" l="1"/>
  <c r="CO53" i="3"/>
  <c r="CO54" i="3" l="1"/>
  <c r="CP51" i="3"/>
  <c r="CP53" i="3"/>
  <c r="CQ51" i="3" l="1"/>
  <c r="CQ53" i="3"/>
  <c r="CP54" i="3"/>
  <c r="CQ54" i="3" l="1"/>
  <c r="CR51" i="3"/>
  <c r="CR53" i="3"/>
  <c r="CR54" i="3" l="1"/>
  <c r="CS51" i="3"/>
  <c r="CS53" i="3"/>
  <c r="CS54" i="3" l="1"/>
  <c r="CT59" i="3"/>
  <c r="CW59" i="3" s="1"/>
  <c r="DA53" i="3"/>
  <c r="CZ53" i="3"/>
  <c r="CT58" i="3"/>
  <c r="CW58" i="3" s="1"/>
  <c r="CT65" i="3"/>
  <c r="CW65" i="3" s="1"/>
  <c r="CT64" i="3"/>
  <c r="CW64" i="3" s="1"/>
  <c r="CY53" i="3"/>
  <c r="CT60" i="3"/>
  <c r="CW60" i="3" s="1"/>
  <c r="CT68" i="3"/>
  <c r="CW68" i="3" s="1"/>
  <c r="CM74" i="3"/>
  <c r="CN71" i="3"/>
  <c r="CM71" i="3"/>
  <c r="CO71" i="3"/>
  <c r="CM72" i="3"/>
  <c r="CT57" i="3"/>
  <c r="CW57" i="3" s="1"/>
  <c r="CT63" i="3"/>
  <c r="CW63" i="3" s="1"/>
  <c r="CM75" i="3" l="1"/>
  <c r="CX55" i="3"/>
  <c r="CY68" i="3"/>
  <c r="CN74" i="3"/>
  <c r="CN75" i="3" s="1"/>
  <c r="CN72" i="3"/>
  <c r="CM73" i="3"/>
  <c r="DA54" i="3"/>
  <c r="CZ54" i="3"/>
  <c r="CO74" i="3" l="1"/>
  <c r="CO72" i="3"/>
  <c r="CZ73" i="3"/>
  <c r="DA73" i="3"/>
  <c r="CP72" i="3" l="1"/>
  <c r="CP74" i="3"/>
  <c r="CO75" i="3"/>
  <c r="CP75" i="3" l="1"/>
  <c r="CQ72" i="3"/>
  <c r="CQ74" i="3"/>
  <c r="CQ75" i="3" l="1"/>
  <c r="CR74" i="3"/>
  <c r="CR75" i="3" s="1"/>
  <c r="CR72" i="3"/>
  <c r="CS72" i="3" l="1"/>
  <c r="CS74" i="3"/>
  <c r="CS75" i="3" l="1"/>
  <c r="DA74" i="3"/>
  <c r="CT81" i="3"/>
  <c r="CW81" i="3" s="1"/>
  <c r="CT78" i="3"/>
  <c r="CW78" i="3" s="1"/>
  <c r="CY74" i="3"/>
  <c r="CT86" i="3"/>
  <c r="CW86" i="3" s="1"/>
  <c r="CT80" i="3"/>
  <c r="CW80" i="3" s="1"/>
  <c r="CT79" i="3"/>
  <c r="CW79" i="3" s="1"/>
  <c r="CZ74" i="3"/>
  <c r="CT84" i="3"/>
  <c r="CW84" i="3" s="1"/>
  <c r="CT89" i="3"/>
  <c r="CW89" i="3" s="1"/>
  <c r="CT85" i="3"/>
  <c r="CW85" i="3" s="1"/>
  <c r="CM93" i="3"/>
  <c r="CO92" i="3"/>
  <c r="CN92" i="3"/>
  <c r="CM92" i="3"/>
  <c r="CM94" i="3" s="1"/>
  <c r="CM95" i="3"/>
  <c r="CM96" i="3" l="1"/>
  <c r="CX76" i="3"/>
  <c r="CY89" i="3" s="1"/>
  <c r="DA94" i="3"/>
  <c r="CZ94" i="3"/>
  <c r="CN95" i="3"/>
  <c r="CN96" i="3" s="1"/>
  <c r="CN93" i="3"/>
  <c r="DA75" i="3"/>
  <c r="CZ75" i="3"/>
  <c r="CO93" i="3" l="1"/>
  <c r="CO95" i="3"/>
  <c r="CO96" i="3" l="1"/>
  <c r="CP93" i="3"/>
  <c r="CP95" i="3"/>
  <c r="CP96" i="3" l="1"/>
  <c r="CQ93" i="3"/>
  <c r="CQ95" i="3"/>
  <c r="CR95" i="3" l="1"/>
  <c r="CR96" i="3" s="1"/>
  <c r="CR93" i="3"/>
  <c r="CQ96" i="3"/>
  <c r="CS95" i="3" l="1"/>
  <c r="CS93" i="3"/>
  <c r="CT99" i="3"/>
  <c r="CW99" i="3" s="1"/>
  <c r="CM114" i="3" l="1"/>
  <c r="CO113" i="3"/>
  <c r="CM116" i="3"/>
  <c r="CN113" i="3"/>
  <c r="CM113" i="3"/>
  <c r="CS96" i="3"/>
  <c r="CT107" i="3"/>
  <c r="CW107" i="3" s="1"/>
  <c r="CT110" i="3"/>
  <c r="CW110" i="3" s="1"/>
  <c r="CT102" i="3"/>
  <c r="CW102" i="3" s="1"/>
  <c r="DA95" i="3"/>
  <c r="CT101" i="3"/>
  <c r="CW101" i="3" s="1"/>
  <c r="CT106" i="3"/>
  <c r="CW106" i="3" s="1"/>
  <c r="CT105" i="3"/>
  <c r="CW105" i="3" s="1"/>
  <c r="CZ95" i="3"/>
  <c r="CY95" i="3"/>
  <c r="CT100" i="3"/>
  <c r="CW100" i="3" s="1"/>
  <c r="CX97" i="3" l="1"/>
  <c r="CY110" i="3" s="1"/>
  <c r="CM117" i="3"/>
  <c r="CZ96" i="3"/>
  <c r="DA96" i="3"/>
  <c r="CM115" i="3"/>
  <c r="CN114" i="3"/>
  <c r="CN116" i="3"/>
  <c r="CN117" i="3" s="1"/>
  <c r="CO114" i="3" l="1"/>
  <c r="CO116" i="3"/>
  <c r="DA115" i="3"/>
  <c r="CZ115" i="3"/>
  <c r="CO117" i="3" l="1"/>
  <c r="CP114" i="3"/>
  <c r="CP116" i="3"/>
  <c r="CP117" i="3" s="1"/>
  <c r="CQ114" i="3" l="1"/>
  <c r="CQ116" i="3"/>
  <c r="CQ117" i="3" l="1"/>
  <c r="CR116" i="3"/>
  <c r="CR114" i="3"/>
  <c r="CS116" i="3" l="1"/>
  <c r="CS114" i="3"/>
  <c r="CR117" i="3"/>
  <c r="CT120" i="3"/>
  <c r="CW120" i="3" s="1"/>
  <c r="CS117" i="3" l="1"/>
  <c r="CY116" i="3"/>
  <c r="CZ116" i="3"/>
  <c r="CT127" i="3"/>
  <c r="CW127" i="3" s="1"/>
  <c r="DA116" i="3"/>
  <c r="CT128" i="3"/>
  <c r="CW128" i="3" s="1"/>
  <c r="CT123" i="3"/>
  <c r="CW123" i="3" s="1"/>
  <c r="CT122" i="3"/>
  <c r="CW122" i="3" s="1"/>
  <c r="CT131" i="3"/>
  <c r="CW131" i="3" s="1"/>
  <c r="CT126" i="3"/>
  <c r="CW126" i="3" s="1"/>
  <c r="CT121" i="3"/>
  <c r="CW121" i="3" s="1"/>
  <c r="CX118" i="3" l="1"/>
  <c r="CY131" i="3" s="1"/>
  <c r="CY135" i="3" s="1"/>
  <c r="AE3" i="3" s="1"/>
  <c r="CZ117" i="3"/>
  <c r="DA117" i="3"/>
</calcChain>
</file>

<file path=xl/comments1.xml><?xml version="1.0" encoding="utf-8"?>
<comments xmlns="http://schemas.openxmlformats.org/spreadsheetml/2006/main">
  <authors>
    <author>福岡県県土整備部</author>
  </authors>
  <commentList>
    <comment ref="U5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通期の現場閉所率が28.5％未満（未達成）でも月単位達成状況が「達成」となる場合は、通期達成状況は「達成」と表示されます。</t>
        </r>
      </text>
    </comment>
  </commentList>
</comments>
</file>

<file path=xl/sharedStrings.xml><?xml version="1.0" encoding="utf-8"?>
<sst xmlns="http://schemas.openxmlformats.org/spreadsheetml/2006/main" count="2707" uniqueCount="87">
  <si>
    <t>休日取得計画・実績表（週休２日交替制工事）</t>
    <phoneticPr fontId="3"/>
  </si>
  <si>
    <t>(別紙４)</t>
    <rPh sb="1" eb="3">
      <t>ベッシ</t>
    </rPh>
    <phoneticPr fontId="3"/>
  </si>
  <si>
    <t>提出日：</t>
    <rPh sb="0" eb="3">
      <t>テイシュツビ</t>
    </rPh>
    <phoneticPr fontId="3"/>
  </si>
  <si>
    <t>令和　年　月　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</si>
  <si>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計  画</t>
  </si>
  <si>
    <t>工事名</t>
    <phoneticPr fontId="3"/>
  </si>
  <si>
    <t>：</t>
    <phoneticPr fontId="3"/>
  </si>
  <si>
    <t>通期達成状況</t>
    <phoneticPr fontId="3"/>
  </si>
  <si>
    <t>元請け
下請け</t>
    <phoneticPr fontId="3"/>
  </si>
  <si>
    <t>会社名</t>
    <phoneticPr fontId="3"/>
  </si>
  <si>
    <t>氏名</t>
    <phoneticPr fontId="3"/>
  </si>
  <si>
    <t>対象日数</t>
    <rPh sb="0" eb="2">
      <t>タイショウ</t>
    </rPh>
    <rPh sb="2" eb="4">
      <t>ニッスウ</t>
    </rPh>
    <phoneticPr fontId="3"/>
  </si>
  <si>
    <t>対象外の等日数</t>
    <rPh sb="0" eb="3">
      <t>タイショウガイ</t>
    </rPh>
    <rPh sb="4" eb="5">
      <t>トウ</t>
    </rPh>
    <rPh sb="5" eb="7">
      <t>ニッスウ</t>
    </rPh>
    <phoneticPr fontId="3"/>
  </si>
  <si>
    <t>休日数</t>
    <rPh sb="0" eb="2">
      <t>キュウジツ</t>
    </rPh>
    <rPh sb="1" eb="3">
      <t>ニッスウ</t>
    </rPh>
    <phoneticPr fontId="3"/>
  </si>
  <si>
    <t>休日率</t>
    <rPh sb="0" eb="2">
      <t>キュウジツ</t>
    </rPh>
    <rPh sb="2" eb="3">
      <t>リツ</t>
    </rPh>
    <phoneticPr fontId="3"/>
  </si>
  <si>
    <t>通期の平均休日率</t>
    <rPh sb="0" eb="2">
      <t>ツウキ</t>
    </rPh>
    <rPh sb="3" eb="5">
      <t>ヘイキン</t>
    </rPh>
    <rPh sb="5" eb="7">
      <t>キュウジツ</t>
    </rPh>
    <rPh sb="7" eb="8">
      <t>リツ</t>
    </rPh>
    <phoneticPr fontId="3"/>
  </si>
  <si>
    <t>工期の始期日</t>
    <rPh sb="0" eb="2">
      <t>コウキ</t>
    </rPh>
    <rPh sb="3" eb="5">
      <t>シキ</t>
    </rPh>
    <rPh sb="5" eb="6">
      <t>ヒ</t>
    </rPh>
    <phoneticPr fontId="3"/>
  </si>
  <si>
    <t>工事完成日(予定)</t>
    <phoneticPr fontId="3"/>
  </si>
  <si>
    <t>月単位達成状況</t>
    <phoneticPr fontId="3"/>
  </si>
  <si>
    <t>①</t>
    <phoneticPr fontId="3"/>
  </si>
  <si>
    <t>②</t>
    <phoneticPr fontId="3"/>
  </si>
  <si>
    <t>③</t>
    <phoneticPr fontId="3"/>
  </si>
  <si>
    <t>③/①=④</t>
    <phoneticPr fontId="3"/>
  </si>
  <si>
    <t>④の平均</t>
    <rPh sb="2" eb="4">
      <t>ヘイキン</t>
    </rPh>
    <phoneticPr fontId="3"/>
  </si>
  <si>
    <t>元請け</t>
    <rPh sb="0" eb="2">
      <t>モトウ</t>
    </rPh>
    <phoneticPr fontId="3"/>
  </si>
  <si>
    <t>A建設</t>
    <rPh sb="1" eb="3">
      <t>ケンセツ</t>
    </rPh>
    <phoneticPr fontId="3"/>
  </si>
  <si>
    <t>〇〇</t>
  </si>
  <si>
    <t>工事期間</t>
    <rPh sb="0" eb="2">
      <t>コウジ</t>
    </rPh>
    <rPh sb="2" eb="4">
      <t>キカン</t>
    </rPh>
    <phoneticPr fontId="3"/>
  </si>
  <si>
    <t>●●</t>
  </si>
  <si>
    <t>△△</t>
  </si>
  <si>
    <t>■■</t>
  </si>
  <si>
    <t>★★</t>
  </si>
  <si>
    <t>下請け</t>
    <rPh sb="0" eb="1">
      <t>シタ</t>
    </rPh>
    <phoneticPr fontId="3"/>
  </si>
  <si>
    <t>B産業</t>
    <rPh sb="1" eb="3">
      <t>サンギョウ</t>
    </rPh>
    <phoneticPr fontId="3"/>
  </si>
  <si>
    <t>C土木</t>
    <rPh sb="1" eb="3">
      <t>ドボク</t>
    </rPh>
    <phoneticPr fontId="3"/>
  </si>
  <si>
    <t>月</t>
    <rPh sb="0" eb="1">
      <t>ツキ</t>
    </rPh>
    <phoneticPr fontId="3"/>
  </si>
  <si>
    <t>対象期間
日数</t>
    <rPh sb="0" eb="2">
      <t>タイショウ</t>
    </rPh>
    <rPh sb="2" eb="4">
      <t>キカン</t>
    </rPh>
    <rPh sb="5" eb="7">
      <t>ニッスウ</t>
    </rPh>
    <phoneticPr fontId="3"/>
  </si>
  <si>
    <t>対象期間外
等の日数</t>
    <rPh sb="0" eb="2">
      <t>タイショウ</t>
    </rPh>
    <rPh sb="2" eb="4">
      <t>キカン</t>
    </rPh>
    <rPh sb="4" eb="5">
      <t>ガイ</t>
    </rPh>
    <rPh sb="6" eb="7">
      <t>トウ</t>
    </rPh>
    <rPh sb="8" eb="10">
      <t>ニッスウ</t>
    </rPh>
    <phoneticPr fontId="3"/>
  </si>
  <si>
    <t>休日率</t>
    <rPh sb="2" eb="3">
      <t>リツ</t>
    </rPh>
    <phoneticPr fontId="3"/>
  </si>
  <si>
    <t>月単位の平均休日率</t>
    <rPh sb="0" eb="3">
      <t>ツキタンイ</t>
    </rPh>
    <rPh sb="4" eb="6">
      <t>ヘイキン</t>
    </rPh>
    <rPh sb="8" eb="9">
      <t>リツ</t>
    </rPh>
    <phoneticPr fontId="3"/>
  </si>
  <si>
    <t>－のカウント</t>
    <phoneticPr fontId="3"/>
  </si>
  <si>
    <t>外のカウント</t>
    <rPh sb="0" eb="1">
      <t>ホカ</t>
    </rPh>
    <phoneticPr fontId="3"/>
  </si>
  <si>
    <t>日</t>
    <rPh sb="0" eb="1">
      <t>ニチ</t>
    </rPh>
    <phoneticPr fontId="3"/>
  </si>
  <si>
    <t>曜日</t>
    <rPh sb="0" eb="2">
      <t>ヨウビ</t>
    </rPh>
    <phoneticPr fontId="3"/>
  </si>
  <si>
    <t>元請け
下請け</t>
    <rPh sb="0" eb="2">
      <t>モトウ</t>
    </rPh>
    <rPh sb="4" eb="6">
      <t>シタウケ</t>
    </rPh>
    <phoneticPr fontId="2"/>
  </si>
  <si>
    <t>対象期間外</t>
    <rPh sb="0" eb="2">
      <t>タイショウ</t>
    </rPh>
    <rPh sb="2" eb="5">
      <t>キカンガイ</t>
    </rPh>
    <phoneticPr fontId="3"/>
  </si>
  <si>
    <t>月単位達成</t>
    <rPh sb="0" eb="3">
      <t>ツキタンイ</t>
    </rPh>
    <rPh sb="3" eb="5">
      <t>タッセイ</t>
    </rPh>
    <phoneticPr fontId="3"/>
  </si>
  <si>
    <t>　</t>
  </si>
  <si>
    <t>　</t>
    <phoneticPr fontId="3"/>
  </si>
  <si>
    <t>凡例</t>
    <rPh sb="0" eb="2">
      <t>ハンレイ</t>
    </rPh>
    <phoneticPr fontId="3"/>
  </si>
  <si>
    <t>対象外期間</t>
    <rPh sb="0" eb="2">
      <t>タイショウ</t>
    </rPh>
    <rPh sb="2" eb="5">
      <t>ガイキカン</t>
    </rPh>
    <phoneticPr fontId="3"/>
  </si>
  <si>
    <t>中止</t>
  </si>
  <si>
    <t>：工事全体を一時中止</t>
    <rPh sb="1" eb="5">
      <t>コウジゼンタイ</t>
    </rPh>
    <rPh sb="6" eb="8">
      <t>イチジ</t>
    </rPh>
    <rPh sb="8" eb="10">
      <t>チュウシ</t>
    </rPh>
    <phoneticPr fontId="3"/>
  </si>
  <si>
    <t>製作</t>
  </si>
  <si>
    <t>：工場製作のみの期間</t>
    <rPh sb="1" eb="5">
      <t>コウジョウセイサク</t>
    </rPh>
    <rPh sb="8" eb="10">
      <t>キカン</t>
    </rPh>
    <phoneticPr fontId="3"/>
  </si>
  <si>
    <t>夏休</t>
  </si>
  <si>
    <t>：夏季休暇（3日）</t>
    <rPh sb="1" eb="5">
      <t>カキキュウカ</t>
    </rPh>
    <rPh sb="7" eb="8">
      <t>カ</t>
    </rPh>
    <phoneticPr fontId="3"/>
  </si>
  <si>
    <t>冬休</t>
  </si>
  <si>
    <t>：年末年始休暇（6日）</t>
    <rPh sb="1" eb="3">
      <t>ネンマツ</t>
    </rPh>
    <rPh sb="3" eb="5">
      <t>ネンシ</t>
    </rPh>
    <rPh sb="5" eb="7">
      <t>キュウカ</t>
    </rPh>
    <rPh sb="9" eb="10">
      <t>カ</t>
    </rPh>
    <phoneticPr fontId="3"/>
  </si>
  <si>
    <t>その他</t>
  </si>
  <si>
    <t>：その他</t>
    <rPh sb="3" eb="4">
      <t>タ</t>
    </rPh>
    <phoneticPr fontId="3"/>
  </si>
  <si>
    <t>対象者</t>
    <rPh sb="0" eb="3">
      <t>タイショウシャ</t>
    </rPh>
    <phoneticPr fontId="3"/>
  </si>
  <si>
    <t>休</t>
  </si>
  <si>
    <t>：休日</t>
    <rPh sb="1" eb="3">
      <t>キュウジツ</t>
    </rPh>
    <phoneticPr fontId="3"/>
  </si>
  <si>
    <t>入</t>
  </si>
  <si>
    <t>：従事開始日</t>
    <rPh sb="1" eb="3">
      <t>ジュウジ</t>
    </rPh>
    <rPh sb="3" eb="5">
      <t>カイシ</t>
    </rPh>
    <rPh sb="5" eb="6">
      <t>ビ</t>
    </rPh>
    <phoneticPr fontId="3"/>
  </si>
  <si>
    <t>退</t>
  </si>
  <si>
    <t>：従事終了日</t>
    <rPh sb="1" eb="3">
      <t>ジュウジ</t>
    </rPh>
    <rPh sb="3" eb="5">
      <t>シュウリョウ</t>
    </rPh>
    <rPh sb="5" eb="6">
      <t>ヒ</t>
    </rPh>
    <phoneticPr fontId="3"/>
  </si>
  <si>
    <t>外</t>
  </si>
  <si>
    <t>：対象期間外</t>
    <rPh sb="1" eb="3">
      <t>タイショウ</t>
    </rPh>
    <rPh sb="3" eb="5">
      <t>キカン</t>
    </rPh>
    <rPh sb="5" eb="6">
      <t>ガイ</t>
    </rPh>
    <phoneticPr fontId="3"/>
  </si>
  <si>
    <t>－</t>
  </si>
  <si>
    <t>：従事期間外</t>
    <rPh sb="1" eb="3">
      <t>ジュウジ</t>
    </rPh>
    <rPh sb="3" eb="5">
      <t>キカン</t>
    </rPh>
    <rPh sb="5" eb="6">
      <t>ガイ</t>
    </rPh>
    <phoneticPr fontId="3"/>
  </si>
  <si>
    <t>：空白は従事した日</t>
    <rPh sb="1" eb="3">
      <t>クウハク</t>
    </rPh>
    <rPh sb="4" eb="6">
      <t>ジュウジ</t>
    </rPh>
    <rPh sb="8" eb="9">
      <t>ヒ</t>
    </rPh>
    <phoneticPr fontId="3"/>
  </si>
  <si>
    <t>休日取得計画・実績表（完全週休２日工事）</t>
    <rPh sb="0" eb="2">
      <t>キュウジツ</t>
    </rPh>
    <rPh sb="2" eb="4">
      <t>シュトク</t>
    </rPh>
    <rPh sb="4" eb="6">
      <t>ケイカク</t>
    </rPh>
    <rPh sb="7" eb="9">
      <t>ジッセキ</t>
    </rPh>
    <rPh sb="9" eb="10">
      <t>ヒョウ</t>
    </rPh>
    <rPh sb="11" eb="13">
      <t>カンゼン</t>
    </rPh>
    <rPh sb="13" eb="15">
      <t>シュウキュウ</t>
    </rPh>
    <rPh sb="16" eb="17">
      <t>ニチ</t>
    </rPh>
    <rPh sb="17" eb="19">
      <t>コウジ</t>
    </rPh>
    <phoneticPr fontId="3"/>
  </si>
  <si>
    <t>計画</t>
  </si>
  <si>
    <t>工事名</t>
    <rPh sb="0" eb="2">
      <t>コウジ</t>
    </rPh>
    <rPh sb="2" eb="3">
      <t>メイ</t>
    </rPh>
    <phoneticPr fontId="3"/>
  </si>
  <si>
    <t>完全週休２日達成状況      :</t>
    <rPh sb="0" eb="2">
      <t>カンゼン</t>
    </rPh>
    <rPh sb="2" eb="4">
      <t>シュウキュウ</t>
    </rPh>
    <rPh sb="5" eb="6">
      <t>ニチ</t>
    </rPh>
    <rPh sb="6" eb="8">
      <t>タッセイ</t>
    </rPh>
    <rPh sb="8" eb="10">
      <t>ジョウキョウ</t>
    </rPh>
    <phoneticPr fontId="3"/>
  </si>
  <si>
    <t>工事着手日</t>
    <rPh sb="0" eb="2">
      <t>コウジ</t>
    </rPh>
    <rPh sb="2" eb="4">
      <t>チャクシュ</t>
    </rPh>
    <rPh sb="4" eb="5">
      <t>ヒ</t>
    </rPh>
    <phoneticPr fontId="3"/>
  </si>
  <si>
    <t>工事完成日（予定）</t>
    <rPh sb="0" eb="2">
      <t>コウジ</t>
    </rPh>
    <rPh sb="2" eb="4">
      <t>カンセイ</t>
    </rPh>
    <rPh sb="4" eb="5">
      <t>ヒ</t>
    </rPh>
    <rPh sb="6" eb="8">
      <t>ヨテイ</t>
    </rPh>
    <phoneticPr fontId="3"/>
  </si>
  <si>
    <t>対象期間外等の日数</t>
    <rPh sb="0" eb="2">
      <t>タイショウ</t>
    </rPh>
    <rPh sb="2" eb="4">
      <t>キカン</t>
    </rPh>
    <rPh sb="4" eb="5">
      <t>ガイ</t>
    </rPh>
    <rPh sb="5" eb="6">
      <t>トウ</t>
    </rPh>
    <rPh sb="7" eb="9">
      <t>ニッスウ</t>
    </rPh>
    <phoneticPr fontId="3"/>
  </si>
  <si>
    <t>休日数</t>
    <rPh sb="0" eb="2">
      <t>キュウジツ</t>
    </rPh>
    <rPh sb="2" eb="3">
      <t>スウ</t>
    </rPh>
    <phoneticPr fontId="3"/>
  </si>
  <si>
    <t>平均
休日率</t>
    <rPh sb="0" eb="2">
      <t>ヘイキン</t>
    </rPh>
    <rPh sb="3" eb="5">
      <t>キュウジツ</t>
    </rPh>
    <rPh sb="5" eb="6">
      <t>リツ</t>
    </rPh>
    <phoneticPr fontId="3"/>
  </si>
  <si>
    <t>日</t>
    <rPh sb="0" eb="1">
      <t>ヒ</t>
    </rPh>
    <phoneticPr fontId="3"/>
  </si>
  <si>
    <t>〇〇</t>
    <phoneticPr fontId="3"/>
  </si>
  <si>
    <t>△△</t>
    <phoneticPr fontId="3"/>
  </si>
  <si>
    <t>●●</t>
    <phoneticPr fontId="3"/>
  </si>
  <si>
    <t>▲▲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</si>
</sst>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0.0%"/>
    <numFmt numFmtId="177" formatCode="[$-411]ggge&quot;年&quot;m&quot;月&quot;d&quot;日&quot;;@"/>
    <numFmt numFmtId="178" formatCode="0_);[Red]\(0\)"/>
    <numFmt numFmtId="179" formatCode="General&quot;日間&quot;"/>
    <numFmt numFmtId="180" formatCode="###&quot;日間&quot;"/>
    <numFmt numFmtId="181" formatCode="d"/>
    <numFmt numFmtId="182" formatCode="0_ "/>
    <numFmt numFmtId="183" formatCode="m/d;@"/>
    <numFmt numFmtId="184" formatCode="yyyy/m/d;@"/>
  </numFmts>
  <fonts count="3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rgb="FF9C650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6"/>
      <color theme="1"/>
      <name val="HGｺﾞｼｯｸM"/>
      <family val="3"/>
      <charset val="128"/>
    </font>
    <font>
      <sz val="11"/>
      <color theme="1"/>
      <name val="HGｺﾞｼｯｸM"/>
      <family val="3"/>
      <charset val="128"/>
    </font>
    <font>
      <sz val="12"/>
      <color theme="1"/>
      <name val="HGｺﾞｼｯｸM"/>
      <family val="3"/>
      <charset val="128"/>
    </font>
    <font>
      <b/>
      <sz val="11"/>
      <color theme="1"/>
      <name val="HGｺﾞｼｯｸM"/>
      <family val="3"/>
      <charset val="128"/>
    </font>
    <font>
      <b/>
      <sz val="11"/>
      <name val="HGｺﾞｼｯｸM"/>
      <family val="3"/>
      <charset val="128"/>
    </font>
    <font>
      <b/>
      <sz val="11"/>
      <color rgb="FFFF0000"/>
      <name val="HGｺﾞｼｯｸM"/>
      <family val="3"/>
      <charset val="128"/>
    </font>
    <font>
      <sz val="8"/>
      <color theme="1"/>
      <name val="HGｺﾞｼｯｸM"/>
      <family val="3"/>
      <charset val="128"/>
    </font>
    <font>
      <sz val="9"/>
      <color theme="1"/>
      <name val="HGｺﾞｼｯｸM"/>
      <family val="3"/>
      <charset val="128"/>
    </font>
    <font>
      <sz val="11"/>
      <name val="HGPｺﾞｼｯｸM"/>
      <family val="3"/>
      <charset val="128"/>
    </font>
    <font>
      <b/>
      <u/>
      <sz val="12"/>
      <color theme="1"/>
      <name val="HGｺﾞｼｯｸM"/>
      <family val="3"/>
      <charset val="128"/>
    </font>
    <font>
      <sz val="11"/>
      <color rgb="FFFF0000"/>
      <name val="HGｺﾞｼｯｸM"/>
      <family val="3"/>
      <charset val="128"/>
    </font>
    <font>
      <sz val="11"/>
      <color theme="1"/>
      <name val="HGPｺﾞｼｯｸM"/>
      <family val="3"/>
      <charset val="128"/>
    </font>
    <font>
      <sz val="6"/>
      <color theme="1"/>
      <name val="HGｺﾞｼｯｸM"/>
      <family val="3"/>
      <charset val="128"/>
    </font>
    <font>
      <sz val="8"/>
      <name val="HGｺﾞｼｯｸM"/>
      <family val="3"/>
      <charset val="128"/>
    </font>
    <font>
      <sz val="11"/>
      <name val="HGｺﾞｼｯｸM"/>
      <family val="3"/>
      <charset val="128"/>
    </font>
    <font>
      <b/>
      <sz val="9"/>
      <color indexed="81"/>
      <name val="ＭＳ Ｐゴシック"/>
      <family val="3"/>
      <charset val="128"/>
    </font>
    <font>
      <sz val="11"/>
      <color theme="1"/>
      <name val="BIZ UDPゴシック"/>
      <family val="3"/>
      <charset val="128"/>
    </font>
    <font>
      <sz val="16"/>
      <color theme="1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sz val="12"/>
      <color theme="0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6"/>
      <color theme="1"/>
      <name val="BIZ UDPゴシック"/>
      <family val="3"/>
      <charset val="128"/>
    </font>
    <font>
      <sz val="11"/>
      <color theme="0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8"/>
      <color theme="1"/>
      <name val="BIZ UDPゴシック"/>
      <family val="3"/>
      <charset val="128"/>
    </font>
    <font>
      <sz val="8"/>
      <color theme="1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0FFFF"/>
        <bgColor indexed="64"/>
      </patternFill>
    </fill>
    <fill>
      <patternFill patternType="solid">
        <fgColor rgb="FFFFFFCC"/>
        <bgColor indexed="64"/>
      </patternFill>
    </fill>
  </fills>
  <borders count="7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/>
      <right style="hair">
        <color auto="1"/>
      </right>
      <top style="hair">
        <color auto="1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indexed="64"/>
      </bottom>
      <diagonal/>
    </border>
    <border>
      <left style="thin">
        <color indexed="64"/>
      </left>
      <right/>
      <top style="hair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 diagonalDown="1">
      <left style="thin">
        <color auto="1"/>
      </left>
      <right/>
      <top style="thin">
        <color auto="1"/>
      </top>
      <bottom/>
      <diagonal style="thin">
        <color auto="1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thin">
        <color auto="1"/>
      </right>
      <top style="thin">
        <color auto="1"/>
      </top>
      <bottom/>
      <diagonal style="thin">
        <color auto="1"/>
      </diagonal>
    </border>
    <border diagonalDown="1">
      <left style="thin">
        <color auto="1"/>
      </left>
      <right/>
      <top/>
      <bottom style="thin">
        <color auto="1"/>
      </bottom>
      <diagonal style="thin">
        <color auto="1"/>
      </diagonal>
    </border>
    <border diagonalDown="1">
      <left/>
      <right/>
      <top/>
      <bottom style="thin">
        <color auto="1"/>
      </bottom>
      <diagonal style="thin">
        <color auto="1"/>
      </diagonal>
    </border>
    <border diagonalDown="1">
      <left/>
      <right style="thin">
        <color auto="1"/>
      </right>
      <top/>
      <bottom style="thin">
        <color auto="1"/>
      </bottom>
      <diagonal style="thin">
        <color auto="1"/>
      </diagonal>
    </border>
    <border>
      <left style="hair">
        <color auto="1"/>
      </left>
      <right style="thin">
        <color indexed="64"/>
      </right>
      <top/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375">
    <xf numFmtId="0" fontId="0" fillId="0" borderId="0" xfId="0">
      <alignment vertical="center"/>
    </xf>
    <xf numFmtId="0" fontId="4" fillId="0" borderId="0" xfId="1" applyFont="1" applyProtection="1">
      <alignment vertical="center"/>
    </xf>
    <xf numFmtId="0" fontId="4" fillId="0" borderId="0" xfId="1" applyFont="1" applyAlignment="1" applyProtection="1">
      <alignment horizontal="left" vertical="center"/>
    </xf>
    <xf numFmtId="0" fontId="5" fillId="0" borderId="0" xfId="1" applyFont="1" applyProtection="1">
      <alignment vertical="center"/>
    </xf>
    <xf numFmtId="0" fontId="5" fillId="0" borderId="0" xfId="1" applyFont="1" applyAlignment="1" applyProtection="1">
      <alignment horizontal="center" vertical="center"/>
    </xf>
    <xf numFmtId="0" fontId="4" fillId="0" borderId="0" xfId="1" applyFont="1" applyAlignment="1" applyProtection="1">
      <alignment horizontal="center" vertical="center"/>
    </xf>
    <xf numFmtId="0" fontId="5" fillId="0" borderId="0" xfId="1" applyFont="1" applyAlignment="1">
      <alignment horizontal="center" vertical="center"/>
    </xf>
    <xf numFmtId="0" fontId="5" fillId="0" borderId="0" xfId="1" applyFont="1">
      <alignment vertical="center"/>
    </xf>
    <xf numFmtId="176" fontId="5" fillId="0" borderId="0" xfId="1" applyNumberFormat="1" applyFont="1">
      <alignment vertical="center"/>
    </xf>
    <xf numFmtId="0" fontId="6" fillId="0" borderId="0" xfId="1" applyFont="1" applyAlignment="1">
      <alignment horizontal="right" vertical="center"/>
    </xf>
    <xf numFmtId="0" fontId="5" fillId="0" borderId="0" xfId="1" applyFont="1" applyAlignment="1">
      <alignment vertical="center" shrinkToFit="1"/>
    </xf>
    <xf numFmtId="0" fontId="5" fillId="2" borderId="0" xfId="1" applyFont="1" applyFill="1" applyAlignment="1">
      <alignment horizontal="center" vertical="center" shrinkToFit="1"/>
    </xf>
    <xf numFmtId="0" fontId="6" fillId="0" borderId="0" xfId="1" applyFont="1" applyAlignment="1" applyProtection="1">
      <alignment horizontal="right" vertical="center"/>
    </xf>
    <xf numFmtId="176" fontId="5" fillId="0" borderId="0" xfId="1" applyNumberFormat="1" applyFont="1" applyProtection="1">
      <alignment vertical="center"/>
    </xf>
    <xf numFmtId="0" fontId="7" fillId="2" borderId="1" xfId="1" applyFont="1" applyFill="1" applyBorder="1" applyAlignment="1">
      <alignment horizontal="center" vertical="center"/>
    </xf>
    <xf numFmtId="0" fontId="5" fillId="0" borderId="0" xfId="1" applyFont="1" applyFill="1">
      <alignment vertical="center"/>
    </xf>
    <xf numFmtId="0" fontId="6" fillId="0" borderId="0" xfId="1" applyFont="1" applyAlignment="1" applyProtection="1">
      <alignment horizontal="left" vertical="center"/>
    </xf>
    <xf numFmtId="0" fontId="6" fillId="3" borderId="0" xfId="1" applyNumberFormat="1" applyFont="1" applyFill="1" applyAlignment="1" applyProtection="1">
      <alignment horizontal="left" vertical="center" shrinkToFit="1"/>
    </xf>
    <xf numFmtId="0" fontId="5" fillId="0" borderId="0" xfId="1" applyFont="1" applyFill="1" applyAlignment="1" applyProtection="1">
      <alignment vertical="center"/>
    </xf>
    <xf numFmtId="0" fontId="7" fillId="0" borderId="0" xfId="1" applyFont="1" applyFill="1" applyBorder="1" applyAlignment="1">
      <alignment vertical="center"/>
    </xf>
    <xf numFmtId="0" fontId="8" fillId="3" borderId="2" xfId="1" applyFont="1" applyFill="1" applyBorder="1" applyAlignment="1">
      <alignment horizontal="center" vertical="center"/>
    </xf>
    <xf numFmtId="0" fontId="8" fillId="3" borderId="3" xfId="1" applyFont="1" applyFill="1" applyBorder="1" applyAlignment="1">
      <alignment horizontal="center" vertical="center"/>
    </xf>
    <xf numFmtId="0" fontId="9" fillId="3" borderId="3" xfId="1" applyFont="1" applyFill="1" applyBorder="1" applyAlignment="1" applyProtection="1">
      <alignment horizontal="center" vertical="center"/>
    </xf>
    <xf numFmtId="0" fontId="9" fillId="3" borderId="4" xfId="1" applyFont="1" applyFill="1" applyBorder="1" applyAlignment="1" applyProtection="1">
      <alignment horizontal="center" vertical="center"/>
    </xf>
    <xf numFmtId="0" fontId="5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/>
    </xf>
    <xf numFmtId="0" fontId="10" fillId="0" borderId="1" xfId="1" applyFont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 wrapText="1" shrinkToFit="1"/>
    </xf>
    <xf numFmtId="176" fontId="10" fillId="0" borderId="1" xfId="1" applyNumberFormat="1" applyFont="1" applyBorder="1" applyAlignment="1">
      <alignment horizontal="center" vertical="center" wrapText="1"/>
    </xf>
    <xf numFmtId="177" fontId="6" fillId="3" borderId="0" xfId="1" applyNumberFormat="1" applyFont="1" applyFill="1" applyBorder="1" applyAlignment="1" applyProtection="1">
      <alignment horizontal="left" vertical="center" shrinkToFit="1"/>
      <protection locked="0"/>
    </xf>
    <xf numFmtId="0" fontId="6" fillId="0" borderId="0" xfId="1" applyFont="1" applyFill="1" applyBorder="1">
      <alignment vertical="center"/>
    </xf>
    <xf numFmtId="0" fontId="6" fillId="0" borderId="0" xfId="1" applyFont="1" applyFill="1" applyBorder="1" applyAlignment="1">
      <alignment vertical="center" wrapText="1" shrinkToFit="1"/>
    </xf>
    <xf numFmtId="0" fontId="5" fillId="0" borderId="0" xfId="1" applyFont="1" applyFill="1" applyBorder="1">
      <alignment vertical="center"/>
    </xf>
    <xf numFmtId="0" fontId="5" fillId="0" borderId="0" xfId="1" applyFont="1" applyFill="1" applyBorder="1" applyAlignment="1">
      <alignment vertical="center" wrapText="1"/>
    </xf>
    <xf numFmtId="0" fontId="8" fillId="3" borderId="5" xfId="1" applyFont="1" applyFill="1" applyBorder="1" applyAlignment="1">
      <alignment horizontal="center" vertical="center"/>
    </xf>
    <xf numFmtId="0" fontId="8" fillId="3" borderId="0" xfId="1" applyFont="1" applyFill="1" applyBorder="1" applyAlignment="1">
      <alignment horizontal="center" vertical="center"/>
    </xf>
    <xf numFmtId="0" fontId="9" fillId="3" borderId="0" xfId="1" applyFont="1" applyFill="1" applyBorder="1" applyAlignment="1" applyProtection="1">
      <alignment horizontal="center" vertical="center"/>
    </xf>
    <xf numFmtId="0" fontId="9" fillId="3" borderId="6" xfId="1" applyFont="1" applyFill="1" applyBorder="1" applyAlignment="1" applyProtection="1">
      <alignment horizontal="center" vertical="center"/>
    </xf>
    <xf numFmtId="0" fontId="5" fillId="0" borderId="0" xfId="1" applyFont="1" applyAlignment="1">
      <alignment vertical="center"/>
    </xf>
    <xf numFmtId="177" fontId="6" fillId="3" borderId="0" xfId="1" applyNumberFormat="1" applyFont="1" applyFill="1" applyAlignment="1" applyProtection="1">
      <alignment horizontal="left" vertical="center" shrinkToFit="1"/>
      <protection locked="0"/>
    </xf>
    <xf numFmtId="0" fontId="11" fillId="0" borderId="0" xfId="1" applyFont="1" applyFill="1" applyBorder="1" applyAlignment="1">
      <alignment vertical="center" wrapText="1"/>
    </xf>
    <xf numFmtId="0" fontId="7" fillId="3" borderId="5" xfId="1" applyFont="1" applyFill="1" applyBorder="1" applyAlignment="1">
      <alignment horizontal="center" vertical="center"/>
    </xf>
    <xf numFmtId="0" fontId="7" fillId="3" borderId="0" xfId="1" applyFont="1" applyFill="1" applyBorder="1" applyAlignment="1">
      <alignment horizontal="center" vertical="center"/>
    </xf>
    <xf numFmtId="1" fontId="9" fillId="3" borderId="0" xfId="1" applyNumberFormat="1" applyFont="1" applyFill="1" applyBorder="1" applyAlignment="1" applyProtection="1">
      <alignment horizontal="center" vertical="center"/>
    </xf>
    <xf numFmtId="1" fontId="9" fillId="3" borderId="6" xfId="1" applyNumberFormat="1" applyFont="1" applyFill="1" applyBorder="1" applyAlignment="1" applyProtection="1">
      <alignment horizontal="center" vertical="center"/>
    </xf>
    <xf numFmtId="0" fontId="11" fillId="0" borderId="1" xfId="1" applyFont="1" applyBorder="1" applyAlignment="1">
      <alignment horizontal="center" vertical="center"/>
    </xf>
    <xf numFmtId="0" fontId="11" fillId="0" borderId="1" xfId="1" applyFont="1" applyBorder="1" applyAlignment="1">
      <alignment horizontal="center" vertical="center" wrapText="1" shrinkToFit="1"/>
    </xf>
    <xf numFmtId="0" fontId="11" fillId="0" borderId="1" xfId="1" applyFont="1" applyBorder="1" applyAlignment="1">
      <alignment horizontal="center" vertical="center" wrapText="1"/>
    </xf>
    <xf numFmtId="176" fontId="11" fillId="0" borderId="1" xfId="1" applyNumberFormat="1" applyFont="1" applyBorder="1" applyAlignment="1">
      <alignment horizontal="center" vertical="center"/>
    </xf>
    <xf numFmtId="0" fontId="6" fillId="0" borderId="0" xfId="1" applyFont="1" applyFill="1" applyBorder="1" applyAlignment="1">
      <alignment vertical="center" wrapText="1"/>
    </xf>
    <xf numFmtId="0" fontId="6" fillId="0" borderId="0" xfId="1" applyFont="1" applyFill="1" applyBorder="1" applyAlignment="1">
      <alignment vertical="center" shrinkToFit="1"/>
    </xf>
    <xf numFmtId="0" fontId="5" fillId="0" borderId="0" xfId="1" applyFont="1" applyFill="1" applyBorder="1" applyAlignment="1">
      <alignment vertical="center" shrinkToFit="1"/>
    </xf>
    <xf numFmtId="0" fontId="6" fillId="0" borderId="0" xfId="1" applyFont="1">
      <alignment vertical="center"/>
    </xf>
    <xf numFmtId="0" fontId="6" fillId="0" borderId="0" xfId="1" applyFont="1" applyFill="1" applyBorder="1" applyAlignment="1">
      <alignment vertical="center"/>
    </xf>
    <xf numFmtId="0" fontId="7" fillId="3" borderId="7" xfId="1" applyFont="1" applyFill="1" applyBorder="1" applyAlignment="1">
      <alignment horizontal="center" vertical="center"/>
    </xf>
    <xf numFmtId="0" fontId="7" fillId="3" borderId="8" xfId="1" applyFont="1" applyFill="1" applyBorder="1" applyAlignment="1">
      <alignment horizontal="center" vertical="center"/>
    </xf>
    <xf numFmtId="1" fontId="9" fillId="3" borderId="8" xfId="1" applyNumberFormat="1" applyFont="1" applyFill="1" applyBorder="1" applyAlignment="1" applyProtection="1">
      <alignment horizontal="center" vertical="center"/>
    </xf>
    <xf numFmtId="1" fontId="9" fillId="3" borderId="9" xfId="1" applyNumberFormat="1" applyFont="1" applyFill="1" applyBorder="1" applyAlignment="1" applyProtection="1">
      <alignment horizontal="center" vertical="center"/>
    </xf>
    <xf numFmtId="176" fontId="12" fillId="0" borderId="1" xfId="1" applyNumberFormat="1" applyFont="1" applyFill="1" applyBorder="1" applyAlignment="1">
      <alignment horizontal="center" vertical="center"/>
    </xf>
    <xf numFmtId="176" fontId="12" fillId="2" borderId="1" xfId="1" applyNumberFormat="1" applyFont="1" applyFill="1" applyBorder="1" applyAlignment="1">
      <alignment horizontal="center" vertical="center"/>
    </xf>
    <xf numFmtId="176" fontId="12" fillId="2" borderId="10" xfId="1" applyNumberFormat="1" applyFont="1" applyFill="1" applyBorder="1" applyAlignment="1">
      <alignment horizontal="center" vertical="center"/>
    </xf>
    <xf numFmtId="178" fontId="5" fillId="0" borderId="11" xfId="1" applyNumberFormat="1" applyFont="1" applyBorder="1" applyAlignment="1">
      <alignment horizontal="center" vertical="center"/>
    </xf>
    <xf numFmtId="176" fontId="5" fillId="0" borderId="11" xfId="2" applyNumberFormat="1" applyFont="1" applyBorder="1" applyAlignment="1">
      <alignment horizontal="center" vertical="center"/>
    </xf>
    <xf numFmtId="176" fontId="7" fillId="0" borderId="1" xfId="1" applyNumberFormat="1" applyFont="1" applyBorder="1" applyAlignment="1">
      <alignment horizontal="center" vertical="center"/>
    </xf>
    <xf numFmtId="0" fontId="6" fillId="0" borderId="0" xfId="1" applyFont="1" applyAlignment="1" applyProtection="1">
      <alignment horizontal="right" vertical="center"/>
    </xf>
    <xf numFmtId="179" fontId="6" fillId="0" borderId="0" xfId="1" applyNumberFormat="1" applyFont="1" applyAlignment="1" applyProtection="1">
      <alignment horizontal="left" vertical="center"/>
    </xf>
    <xf numFmtId="179" fontId="6" fillId="0" borderId="0" xfId="1" applyNumberFormat="1" applyFont="1" applyAlignment="1" applyProtection="1">
      <alignment vertical="center"/>
    </xf>
    <xf numFmtId="0" fontId="5" fillId="0" borderId="0" xfId="1" applyFont="1" applyFill="1" applyBorder="1" applyAlignment="1">
      <alignment vertical="center"/>
    </xf>
    <xf numFmtId="176" fontId="12" fillId="0" borderId="0" xfId="1" applyNumberFormat="1" applyFont="1" applyFill="1" applyBorder="1" applyAlignment="1">
      <alignment vertical="center"/>
    </xf>
    <xf numFmtId="176" fontId="12" fillId="2" borderId="12" xfId="1" applyNumberFormat="1" applyFont="1" applyFill="1" applyBorder="1" applyAlignment="1">
      <alignment horizontal="center" vertical="center"/>
    </xf>
    <xf numFmtId="178" fontId="5" fillId="0" borderId="13" xfId="1" applyNumberFormat="1" applyFont="1" applyBorder="1" applyAlignment="1">
      <alignment horizontal="center" vertical="center"/>
    </xf>
    <xf numFmtId="176" fontId="5" fillId="0" borderId="12" xfId="2" applyNumberFormat="1" applyFont="1" applyBorder="1" applyAlignment="1">
      <alignment horizontal="center" vertical="center"/>
    </xf>
    <xf numFmtId="0" fontId="5" fillId="0" borderId="0" xfId="1" applyFont="1" applyFill="1" applyBorder="1" applyAlignment="1">
      <alignment vertical="center" textRotation="255"/>
    </xf>
    <xf numFmtId="176" fontId="5" fillId="0" borderId="0" xfId="2" applyNumberFormat="1" applyFont="1" applyFill="1" applyBorder="1" applyAlignment="1">
      <alignment vertical="center"/>
    </xf>
    <xf numFmtId="176" fontId="7" fillId="0" borderId="0" xfId="1" applyNumberFormat="1" applyFont="1" applyFill="1" applyBorder="1" applyAlignment="1">
      <alignment vertical="center"/>
    </xf>
    <xf numFmtId="0" fontId="5" fillId="2" borderId="12" xfId="1" applyFont="1" applyFill="1" applyBorder="1" applyAlignment="1">
      <alignment horizontal="center" vertical="center"/>
    </xf>
    <xf numFmtId="0" fontId="5" fillId="2" borderId="14" xfId="1" applyFont="1" applyFill="1" applyBorder="1" applyAlignment="1">
      <alignment horizontal="center" vertical="center"/>
    </xf>
    <xf numFmtId="178" fontId="5" fillId="0" borderId="15" xfId="1" applyNumberFormat="1" applyFont="1" applyBorder="1" applyAlignment="1">
      <alignment horizontal="center" vertical="center"/>
    </xf>
    <xf numFmtId="178" fontId="5" fillId="0" borderId="16" xfId="1" applyNumberFormat="1" applyFont="1" applyBorder="1" applyAlignment="1">
      <alignment horizontal="center" vertical="center"/>
    </xf>
    <xf numFmtId="176" fontId="5" fillId="0" borderId="16" xfId="2" applyNumberFormat="1" applyFont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/>
    </xf>
    <xf numFmtId="0" fontId="5" fillId="2" borderId="10" xfId="1" applyFont="1" applyFill="1" applyBorder="1" applyAlignment="1">
      <alignment horizontal="center" vertical="center"/>
    </xf>
    <xf numFmtId="0" fontId="5" fillId="2" borderId="11" xfId="1" applyFont="1" applyFill="1" applyBorder="1" applyAlignment="1">
      <alignment horizontal="center" vertical="center"/>
    </xf>
    <xf numFmtId="0" fontId="5" fillId="2" borderId="17" xfId="1" applyFont="1" applyFill="1" applyBorder="1" applyAlignment="1">
      <alignment horizontal="center" vertical="center"/>
    </xf>
    <xf numFmtId="0" fontId="5" fillId="2" borderId="18" xfId="1" applyFont="1" applyFill="1" applyBorder="1" applyAlignment="1">
      <alignment horizontal="center" vertical="center"/>
    </xf>
    <xf numFmtId="0" fontId="5" fillId="2" borderId="19" xfId="1" applyFont="1" applyFill="1" applyBorder="1" applyAlignment="1">
      <alignment horizontal="center" vertical="center"/>
    </xf>
    <xf numFmtId="0" fontId="13" fillId="0" borderId="0" xfId="1" applyFont="1" applyFill="1" applyBorder="1" applyAlignment="1">
      <alignment vertical="center"/>
    </xf>
    <xf numFmtId="178" fontId="5" fillId="0" borderId="20" xfId="1" applyNumberFormat="1" applyFont="1" applyBorder="1" applyAlignment="1">
      <alignment horizontal="center" vertical="center"/>
    </xf>
    <xf numFmtId="176" fontId="5" fillId="0" borderId="14" xfId="2" applyNumberFormat="1" applyFont="1" applyBorder="1" applyAlignment="1">
      <alignment horizontal="center" vertical="center"/>
    </xf>
    <xf numFmtId="0" fontId="5" fillId="0" borderId="0" xfId="1" applyFont="1" applyAlignment="1" applyProtection="1">
      <alignment horizontal="left" vertical="center" shrinkToFit="1"/>
    </xf>
    <xf numFmtId="177" fontId="14" fillId="0" borderId="0" xfId="1" applyNumberFormat="1" applyFont="1" applyFill="1" applyAlignment="1" applyProtection="1">
      <alignment horizontal="center" vertical="center"/>
    </xf>
    <xf numFmtId="0" fontId="14" fillId="0" borderId="0" xfId="1" applyFont="1" applyFill="1" applyAlignment="1" applyProtection="1">
      <alignment horizontal="center" vertical="center"/>
    </xf>
    <xf numFmtId="0" fontId="5" fillId="0" borderId="0" xfId="1" applyFont="1" applyAlignment="1" applyProtection="1">
      <alignment horizontal="right" vertical="center"/>
    </xf>
    <xf numFmtId="180" fontId="5" fillId="0" borderId="0" xfId="1" applyNumberFormat="1" applyFont="1" applyAlignment="1" applyProtection="1">
      <alignment horizontal="left" vertical="center"/>
    </xf>
    <xf numFmtId="176" fontId="5" fillId="0" borderId="0" xfId="1" applyNumberFormat="1" applyFont="1" applyAlignment="1" applyProtection="1">
      <alignment horizontal="center" vertical="center"/>
    </xf>
    <xf numFmtId="176" fontId="15" fillId="0" borderId="0" xfId="1" applyNumberFormat="1" applyFont="1" applyFill="1" applyBorder="1" applyAlignment="1" applyProtection="1">
      <alignment horizontal="center" vertical="center"/>
    </xf>
    <xf numFmtId="1" fontId="5" fillId="0" borderId="0" xfId="1" applyNumberFormat="1" applyFont="1" applyFill="1" applyBorder="1" applyAlignment="1" applyProtection="1">
      <alignment horizontal="center" vertical="center"/>
    </xf>
    <xf numFmtId="14" fontId="5" fillId="0" borderId="0" xfId="1" applyNumberFormat="1" applyFont="1" applyProtection="1">
      <alignment vertical="center"/>
    </xf>
    <xf numFmtId="0" fontId="5" fillId="0" borderId="0" xfId="1" applyFont="1" applyBorder="1" applyAlignment="1" applyProtection="1">
      <alignment horizontal="center" vertical="center"/>
    </xf>
    <xf numFmtId="0" fontId="5" fillId="0" borderId="11" xfId="1" applyFont="1" applyBorder="1" applyAlignment="1" applyProtection="1">
      <alignment horizontal="center" vertical="center"/>
    </xf>
    <xf numFmtId="0" fontId="5" fillId="0" borderId="21" xfId="1" applyFont="1" applyBorder="1" applyAlignment="1" applyProtection="1">
      <alignment horizontal="center" vertical="center"/>
    </xf>
    <xf numFmtId="0" fontId="5" fillId="0" borderId="22" xfId="1" applyFont="1" applyBorder="1" applyAlignment="1" applyProtection="1">
      <alignment horizontal="center" vertical="center"/>
    </xf>
    <xf numFmtId="0" fontId="5" fillId="0" borderId="23" xfId="1" applyFont="1" applyBorder="1" applyAlignment="1" applyProtection="1">
      <alignment horizontal="center" vertical="center"/>
    </xf>
    <xf numFmtId="55" fontId="7" fillId="0" borderId="24" xfId="1" applyNumberFormat="1" applyFont="1" applyBorder="1" applyAlignment="1" applyProtection="1">
      <alignment horizontal="center" vertical="center"/>
    </xf>
    <xf numFmtId="55" fontId="7" fillId="0" borderId="25" xfId="1" applyNumberFormat="1" applyFont="1" applyBorder="1" applyAlignment="1" applyProtection="1">
      <alignment horizontal="center" vertical="center"/>
    </xf>
    <xf numFmtId="0" fontId="16" fillId="0" borderId="1" xfId="1" applyFont="1" applyBorder="1" applyAlignment="1">
      <alignment horizontal="center" vertical="center" wrapText="1" shrinkToFit="1"/>
    </xf>
    <xf numFmtId="0" fontId="5" fillId="0" borderId="0" xfId="1" quotePrefix="1" applyFont="1" applyAlignment="1">
      <alignment horizontal="center" vertical="center" wrapText="1"/>
    </xf>
    <xf numFmtId="0" fontId="5" fillId="0" borderId="16" xfId="1" applyFont="1" applyBorder="1" applyAlignment="1" applyProtection="1">
      <alignment horizontal="center" vertical="center"/>
    </xf>
    <xf numFmtId="0" fontId="5" fillId="0" borderId="0" xfId="1" applyFont="1" applyBorder="1" applyAlignment="1" applyProtection="1">
      <alignment horizontal="center" vertical="center"/>
    </xf>
    <xf numFmtId="0" fontId="5" fillId="0" borderId="26" xfId="1" applyFont="1" applyBorder="1" applyAlignment="1" applyProtection="1">
      <alignment horizontal="center" vertical="center"/>
    </xf>
    <xf numFmtId="0" fontId="5" fillId="0" borderId="12" xfId="1" applyFont="1" applyBorder="1" applyAlignment="1" applyProtection="1">
      <alignment horizontal="center" vertical="center"/>
    </xf>
    <xf numFmtId="181" fontId="5" fillId="0" borderId="27" xfId="1" applyNumberFormat="1" applyFont="1" applyBorder="1" applyAlignment="1" applyProtection="1">
      <alignment horizontal="center" vertical="center"/>
    </xf>
    <xf numFmtId="181" fontId="5" fillId="0" borderId="28" xfId="1" applyNumberFormat="1" applyFont="1" applyBorder="1" applyAlignment="1" applyProtection="1">
      <alignment horizontal="center" vertical="center"/>
    </xf>
    <xf numFmtId="181" fontId="5" fillId="0" borderId="29" xfId="1" applyNumberFormat="1" applyFont="1" applyBorder="1" applyAlignment="1" applyProtection="1">
      <alignment horizontal="center" vertical="center"/>
    </xf>
    <xf numFmtId="181" fontId="5" fillId="0" borderId="30" xfId="1" applyNumberFormat="1" applyFont="1" applyBorder="1" applyAlignment="1" applyProtection="1">
      <alignment horizontal="center" vertical="center" shrinkToFit="1"/>
    </xf>
    <xf numFmtId="181" fontId="5" fillId="0" borderId="31" xfId="1" applyNumberFormat="1" applyFont="1" applyBorder="1" applyAlignment="1" applyProtection="1">
      <alignment horizontal="center" vertical="center"/>
    </xf>
    <xf numFmtId="181" fontId="5" fillId="0" borderId="32" xfId="1" applyNumberFormat="1" applyFont="1" applyBorder="1" applyAlignment="1" applyProtection="1">
      <alignment horizontal="center" vertical="center"/>
    </xf>
    <xf numFmtId="0" fontId="5" fillId="0" borderId="20" xfId="1" applyFont="1" applyBorder="1" applyAlignment="1" applyProtection="1">
      <alignment horizontal="center" vertical="center"/>
    </xf>
    <xf numFmtId="0" fontId="5" fillId="0" borderId="33" xfId="1" applyFont="1" applyBorder="1" applyAlignment="1" applyProtection="1">
      <alignment horizontal="center" vertical="center"/>
    </xf>
    <xf numFmtId="0" fontId="5" fillId="0" borderId="34" xfId="1" applyFont="1" applyBorder="1" applyAlignment="1" applyProtection="1">
      <alignment horizontal="center" vertical="center"/>
    </xf>
    <xf numFmtId="0" fontId="5" fillId="0" borderId="35" xfId="1" applyFont="1" applyBorder="1" applyAlignment="1" applyProtection="1">
      <alignment horizontal="center" vertical="center"/>
    </xf>
    <xf numFmtId="0" fontId="5" fillId="0" borderId="36" xfId="1" applyFont="1" applyBorder="1" applyAlignment="1" applyProtection="1">
      <alignment horizontal="center" vertical="center"/>
    </xf>
    <xf numFmtId="0" fontId="5" fillId="0" borderId="37" xfId="1" applyFont="1" applyBorder="1" applyAlignment="1" applyProtection="1">
      <alignment horizontal="center" vertical="center"/>
    </xf>
    <xf numFmtId="0" fontId="5" fillId="0" borderId="0" xfId="1" applyFont="1" applyAlignment="1" applyProtection="1">
      <alignment horizontal="center" vertical="center" wrapText="1"/>
    </xf>
    <xf numFmtId="0" fontId="16" fillId="0" borderId="24" xfId="1" applyFont="1" applyBorder="1" applyAlignment="1" applyProtection="1">
      <alignment vertical="center" wrapText="1" shrinkToFit="1"/>
    </xf>
    <xf numFmtId="0" fontId="5" fillId="0" borderId="1" xfId="1" applyFont="1" applyBorder="1" applyAlignment="1" applyProtection="1">
      <alignment vertical="center"/>
    </xf>
    <xf numFmtId="0" fontId="5" fillId="0" borderId="34" xfId="1" applyFont="1" applyBorder="1" applyAlignment="1" applyProtection="1">
      <alignment vertical="center"/>
    </xf>
    <xf numFmtId="0" fontId="17" fillId="0" borderId="20" xfId="1" applyFont="1" applyBorder="1" applyAlignment="1" applyProtection="1">
      <alignment vertical="center" wrapText="1" shrinkToFit="1"/>
    </xf>
    <xf numFmtId="0" fontId="5" fillId="0" borderId="24" xfId="1" applyFont="1" applyBorder="1" applyAlignment="1" applyProtection="1">
      <alignment vertical="center" textRotation="255" shrinkToFit="1"/>
      <protection locked="0"/>
    </xf>
    <xf numFmtId="0" fontId="5" fillId="0" borderId="38" xfId="1" applyFont="1" applyBorder="1" applyAlignment="1" applyProtection="1">
      <alignment vertical="center" textRotation="255" shrinkToFit="1"/>
      <protection locked="0"/>
    </xf>
    <xf numFmtId="0" fontId="10" fillId="0" borderId="1" xfId="1" applyFont="1" applyBorder="1" applyAlignment="1">
      <alignment horizontal="center" vertical="center" wrapText="1"/>
    </xf>
    <xf numFmtId="176" fontId="10" fillId="0" borderId="1" xfId="1" applyNumberFormat="1" applyFont="1" applyBorder="1" applyAlignment="1">
      <alignment horizontal="center" vertical="center" wrapText="1"/>
    </xf>
    <xf numFmtId="0" fontId="5" fillId="0" borderId="33" xfId="1" quotePrefix="1" applyFont="1" applyBorder="1" applyAlignment="1">
      <alignment horizontal="center" vertical="center" wrapText="1"/>
    </xf>
    <xf numFmtId="0" fontId="5" fillId="0" borderId="0" xfId="1" applyFont="1" applyAlignment="1" applyProtection="1">
      <alignment horizontal="center" vertical="center"/>
    </xf>
    <xf numFmtId="0" fontId="5" fillId="0" borderId="10" xfId="1" applyFont="1" applyBorder="1" applyAlignment="1">
      <alignment horizontal="center" vertical="center" textRotation="255"/>
    </xf>
    <xf numFmtId="0" fontId="5" fillId="0" borderId="10" xfId="1" applyFont="1" applyBorder="1" applyAlignment="1">
      <alignment horizontal="center" vertical="center" wrapText="1"/>
    </xf>
    <xf numFmtId="0" fontId="5" fillId="0" borderId="10" xfId="1" applyFont="1" applyBorder="1" applyAlignment="1">
      <alignment vertical="center" shrinkToFit="1"/>
    </xf>
    <xf numFmtId="0" fontId="5" fillId="0" borderId="16" xfId="1" applyFont="1" applyBorder="1" applyAlignment="1" applyProtection="1">
      <alignment vertical="center"/>
    </xf>
    <xf numFmtId="0" fontId="5" fillId="0" borderId="11" xfId="1" applyFont="1" applyBorder="1" applyAlignment="1" applyProtection="1">
      <alignment horizontal="center" vertical="center" shrinkToFit="1"/>
      <protection locked="0"/>
    </xf>
    <xf numFmtId="0" fontId="5" fillId="0" borderId="39" xfId="1" applyFont="1" applyBorder="1" applyAlignment="1" applyProtection="1">
      <alignment horizontal="center" vertical="center" shrinkToFit="1"/>
      <protection locked="0"/>
    </xf>
    <xf numFmtId="0" fontId="5" fillId="0" borderId="0" xfId="1" applyFont="1" applyBorder="1" applyAlignment="1" applyProtection="1">
      <alignment horizontal="center" vertical="center" shrinkToFit="1"/>
      <protection locked="0"/>
    </xf>
    <xf numFmtId="178" fontId="5" fillId="0" borderId="12" xfId="1" applyNumberFormat="1" applyFont="1" applyBorder="1" applyAlignment="1">
      <alignment horizontal="center" vertical="center"/>
    </xf>
    <xf numFmtId="0" fontId="5" fillId="0" borderId="40" xfId="1" applyFont="1" applyBorder="1" applyAlignment="1">
      <alignment horizontal="center" vertical="center"/>
    </xf>
    <xf numFmtId="176" fontId="5" fillId="0" borderId="0" xfId="1" applyNumberFormat="1" applyFont="1" applyBorder="1" applyAlignment="1" applyProtection="1">
      <alignment horizontal="center" vertical="center"/>
    </xf>
    <xf numFmtId="176" fontId="5" fillId="0" borderId="10" xfId="1" applyNumberFormat="1" applyFont="1" applyBorder="1" applyAlignment="1" applyProtection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5" fillId="0" borderId="40" xfId="1" applyFont="1" applyBorder="1" applyAlignment="1">
      <alignment horizontal="center" vertical="center" textRotation="255"/>
    </xf>
    <xf numFmtId="0" fontId="5" fillId="0" borderId="40" xfId="1" applyFont="1" applyBorder="1" applyAlignment="1">
      <alignment horizontal="center" vertical="center" wrapText="1"/>
    </xf>
    <xf numFmtId="0" fontId="18" fillId="0" borderId="12" xfId="1" applyFont="1" applyBorder="1" applyAlignment="1">
      <alignment vertical="center" shrinkToFit="1"/>
    </xf>
    <xf numFmtId="0" fontId="5" fillId="0" borderId="13" xfId="1" applyFont="1" applyBorder="1" applyAlignment="1" applyProtection="1">
      <alignment horizontal="center" vertical="center" shrinkToFit="1"/>
      <protection locked="0"/>
    </xf>
    <xf numFmtId="0" fontId="5" fillId="0" borderId="18" xfId="1" applyFont="1" applyBorder="1" applyAlignment="1" applyProtection="1">
      <alignment horizontal="center" vertical="center" shrinkToFit="1"/>
      <protection locked="0"/>
    </xf>
    <xf numFmtId="0" fontId="5" fillId="0" borderId="41" xfId="1" applyFont="1" applyBorder="1" applyAlignment="1" applyProtection="1">
      <alignment horizontal="center" vertical="center" shrinkToFit="1"/>
      <protection locked="0"/>
    </xf>
    <xf numFmtId="0" fontId="5" fillId="0" borderId="12" xfId="1" applyFont="1" applyBorder="1" applyAlignment="1">
      <alignment horizontal="center" vertical="center"/>
    </xf>
    <xf numFmtId="176" fontId="5" fillId="0" borderId="12" xfId="1" applyNumberFormat="1" applyFont="1" applyBorder="1" applyAlignment="1" applyProtection="1">
      <alignment horizontal="center" vertical="center"/>
    </xf>
    <xf numFmtId="176" fontId="5" fillId="0" borderId="40" xfId="1" applyNumberFormat="1" applyFont="1" applyBorder="1" applyAlignment="1" applyProtection="1">
      <alignment horizontal="center" vertical="center"/>
    </xf>
    <xf numFmtId="0" fontId="5" fillId="0" borderId="12" xfId="1" applyFont="1" applyBorder="1" applyAlignment="1">
      <alignment vertical="center" shrinkToFit="1"/>
    </xf>
    <xf numFmtId="0" fontId="5" fillId="0" borderId="16" xfId="1" applyFont="1" applyBorder="1" applyAlignment="1" applyProtection="1">
      <alignment horizontal="center" vertical="center"/>
    </xf>
    <xf numFmtId="0" fontId="5" fillId="0" borderId="14" xfId="1" applyFont="1" applyBorder="1" applyAlignment="1">
      <alignment horizontal="center" vertical="center" textRotation="255"/>
    </xf>
    <xf numFmtId="0" fontId="5" fillId="0" borderId="14" xfId="1" applyFont="1" applyBorder="1" applyAlignment="1">
      <alignment horizontal="center" vertical="center" wrapText="1"/>
    </xf>
    <xf numFmtId="0" fontId="5" fillId="0" borderId="35" xfId="1" applyFont="1" applyBorder="1" applyAlignment="1">
      <alignment vertical="center" shrinkToFit="1"/>
    </xf>
    <xf numFmtId="0" fontId="5" fillId="0" borderId="20" xfId="1" applyFont="1" applyBorder="1" applyAlignment="1" applyProtection="1">
      <alignment vertical="center"/>
    </xf>
    <xf numFmtId="0" fontId="5" fillId="0" borderId="16" xfId="1" applyFont="1" applyBorder="1" applyAlignment="1" applyProtection="1">
      <alignment horizontal="center" vertical="center" shrinkToFit="1"/>
      <protection locked="0"/>
    </xf>
    <xf numFmtId="0" fontId="5" fillId="0" borderId="42" xfId="1" applyFont="1" applyBorder="1" applyAlignment="1" applyProtection="1">
      <alignment horizontal="center" vertical="center" shrinkToFit="1"/>
      <protection locked="0"/>
    </xf>
    <xf numFmtId="0" fontId="5" fillId="0" borderId="31" xfId="1" applyFont="1" applyBorder="1" applyAlignment="1" applyProtection="1">
      <alignment horizontal="center" vertical="center" shrinkToFit="1"/>
      <protection locked="0"/>
    </xf>
    <xf numFmtId="0" fontId="5" fillId="0" borderId="43" xfId="1" applyFont="1" applyBorder="1" applyAlignment="1" applyProtection="1">
      <alignment horizontal="center" vertical="center" shrinkToFit="1"/>
      <protection locked="0"/>
    </xf>
    <xf numFmtId="0" fontId="5" fillId="0" borderId="14" xfId="1" applyFont="1" applyBorder="1" applyAlignment="1">
      <alignment horizontal="center" vertical="center"/>
    </xf>
    <xf numFmtId="0" fontId="17" fillId="0" borderId="35" xfId="1" applyFont="1" applyBorder="1" applyAlignment="1" applyProtection="1">
      <alignment vertical="center" wrapText="1" shrinkToFit="1"/>
    </xf>
    <xf numFmtId="0" fontId="5" fillId="0" borderId="25" xfId="1" applyFont="1" applyBorder="1" applyAlignment="1" applyProtection="1">
      <alignment vertical="center" textRotation="255" shrinkToFit="1"/>
      <protection locked="0"/>
    </xf>
    <xf numFmtId="178" fontId="5" fillId="0" borderId="1" xfId="1" applyNumberFormat="1" applyFont="1" applyBorder="1" applyAlignment="1">
      <alignment horizontal="center" vertical="center"/>
    </xf>
    <xf numFmtId="0" fontId="5" fillId="0" borderId="34" xfId="1" applyFont="1" applyBorder="1" applyAlignment="1">
      <alignment horizontal="center" vertical="center"/>
    </xf>
    <xf numFmtId="176" fontId="5" fillId="0" borderId="1" xfId="1" applyNumberFormat="1" applyFont="1" applyBorder="1" applyProtection="1">
      <alignment vertical="center"/>
    </xf>
    <xf numFmtId="0" fontId="18" fillId="0" borderId="40" xfId="1" applyFont="1" applyBorder="1" applyAlignment="1">
      <alignment vertical="center" shrinkToFit="1"/>
    </xf>
    <xf numFmtId="0" fontId="5" fillId="0" borderId="40" xfId="1" applyFont="1" applyBorder="1" applyAlignment="1" applyProtection="1">
      <alignment vertical="center"/>
    </xf>
    <xf numFmtId="0" fontId="5" fillId="0" borderId="33" xfId="1" applyFont="1" applyBorder="1" applyProtection="1">
      <alignment vertical="center"/>
    </xf>
    <xf numFmtId="0" fontId="5" fillId="0" borderId="14" xfId="1" applyFont="1" applyBorder="1" applyAlignment="1" applyProtection="1">
      <alignment horizontal="center" vertical="center"/>
    </xf>
    <xf numFmtId="0" fontId="5" fillId="0" borderId="44" xfId="1" applyFont="1" applyBorder="1" applyAlignment="1" applyProtection="1">
      <alignment horizontal="center" vertical="center" shrinkToFit="1"/>
      <protection locked="0"/>
    </xf>
    <xf numFmtId="0" fontId="17" fillId="0" borderId="14" xfId="1" applyFont="1" applyBorder="1" applyAlignment="1" applyProtection="1">
      <alignment vertical="center" wrapText="1" shrinkToFit="1"/>
    </xf>
    <xf numFmtId="0" fontId="5" fillId="0" borderId="45" xfId="1" applyFont="1" applyBorder="1" applyAlignment="1">
      <alignment horizontal="center" vertical="center"/>
    </xf>
    <xf numFmtId="0" fontId="5" fillId="0" borderId="26" xfId="1" applyFont="1" applyBorder="1" applyAlignment="1" applyProtection="1">
      <alignment vertical="center"/>
    </xf>
    <xf numFmtId="0" fontId="5" fillId="0" borderId="21" xfId="1" applyFont="1" applyBorder="1" applyAlignment="1" applyProtection="1">
      <alignment horizontal="center" vertical="center" shrinkToFit="1"/>
      <protection locked="0"/>
    </xf>
    <xf numFmtId="0" fontId="5" fillId="0" borderId="0" xfId="1" applyFont="1" applyBorder="1" applyProtection="1">
      <alignment vertical="center"/>
    </xf>
    <xf numFmtId="0" fontId="5" fillId="0" borderId="46" xfId="1" applyFont="1" applyBorder="1" applyAlignment="1" applyProtection="1">
      <alignment horizontal="center" vertical="center" shrinkToFit="1"/>
      <protection locked="0"/>
    </xf>
    <xf numFmtId="0" fontId="5" fillId="0" borderId="33" xfId="1" applyFont="1" applyBorder="1" applyAlignment="1" applyProtection="1">
      <alignment horizontal="center" vertical="center" shrinkToFit="1"/>
      <protection locked="0"/>
    </xf>
    <xf numFmtId="178" fontId="5" fillId="0" borderId="35" xfId="1" applyNumberFormat="1" applyFont="1" applyBorder="1" applyAlignment="1">
      <alignment horizontal="center" vertical="center"/>
    </xf>
    <xf numFmtId="0" fontId="5" fillId="0" borderId="35" xfId="1" applyFont="1" applyBorder="1" applyAlignment="1">
      <alignment horizontal="center" vertical="center"/>
    </xf>
    <xf numFmtId="176" fontId="5" fillId="0" borderId="47" xfId="1" applyNumberFormat="1" applyFont="1" applyBorder="1" applyAlignment="1" applyProtection="1">
      <alignment horizontal="center" vertical="center"/>
    </xf>
    <xf numFmtId="0" fontId="5" fillId="0" borderId="0" xfId="1" applyFont="1" applyBorder="1" applyAlignment="1">
      <alignment horizontal="center" vertical="center" textRotation="255"/>
    </xf>
    <xf numFmtId="0" fontId="5" fillId="0" borderId="0" xfId="1" applyFont="1" applyBorder="1" applyAlignment="1">
      <alignment horizontal="center" vertical="center" wrapText="1"/>
    </xf>
    <xf numFmtId="178" fontId="5" fillId="0" borderId="0" xfId="1" applyNumberFormat="1" applyFont="1" applyBorder="1" applyAlignment="1">
      <alignment horizontal="center" vertical="center"/>
    </xf>
    <xf numFmtId="0" fontId="5" fillId="0" borderId="0" xfId="1" applyFont="1" applyBorder="1" applyAlignment="1">
      <alignment horizontal="center" vertical="center"/>
    </xf>
    <xf numFmtId="176" fontId="5" fillId="0" borderId="48" xfId="1" applyNumberFormat="1" applyFont="1" applyBorder="1" applyAlignment="1" applyProtection="1">
      <alignment horizontal="center" vertical="center" shrinkToFit="1"/>
    </xf>
    <xf numFmtId="176" fontId="5" fillId="0" borderId="49" xfId="1" applyNumberFormat="1" applyFont="1" applyBorder="1" applyAlignment="1" applyProtection="1">
      <alignment horizontal="center" vertical="center"/>
    </xf>
    <xf numFmtId="0" fontId="10" fillId="0" borderId="0" xfId="1" applyFont="1" applyAlignment="1" applyProtection="1">
      <alignment horizontal="left" vertical="center"/>
    </xf>
    <xf numFmtId="0" fontId="5" fillId="0" borderId="50" xfId="1" applyFont="1" applyBorder="1" applyAlignment="1" applyProtection="1">
      <alignment horizontal="center" vertical="center"/>
    </xf>
    <xf numFmtId="0" fontId="5" fillId="0" borderId="51" xfId="1" applyFont="1" applyBorder="1" applyAlignment="1" applyProtection="1">
      <alignment horizontal="center" vertical="center"/>
    </xf>
    <xf numFmtId="0" fontId="5" fillId="0" borderId="52" xfId="1" applyFont="1" applyBorder="1" applyAlignment="1" applyProtection="1">
      <alignment horizontal="center" vertical="center"/>
    </xf>
    <xf numFmtId="181" fontId="5" fillId="0" borderId="51" xfId="1" applyNumberFormat="1" applyFont="1" applyBorder="1" applyAlignment="1" applyProtection="1">
      <alignment horizontal="center" vertical="center" shrinkToFit="1"/>
    </xf>
    <xf numFmtId="0" fontId="5" fillId="0" borderId="12" xfId="1" applyFont="1" applyFill="1" applyBorder="1" applyAlignment="1" applyProtection="1">
      <alignment horizontal="center" vertical="center"/>
    </xf>
    <xf numFmtId="0" fontId="5" fillId="0" borderId="53" xfId="1" applyFont="1" applyBorder="1" applyAlignment="1" applyProtection="1">
      <alignment horizontal="center" vertical="center"/>
    </xf>
    <xf numFmtId="0" fontId="5" fillId="0" borderId="0" xfId="1" applyFont="1" applyFill="1" applyProtection="1">
      <alignment vertical="center"/>
    </xf>
    <xf numFmtId="0" fontId="16" fillId="0" borderId="20" xfId="1" applyFont="1" applyBorder="1" applyAlignment="1" applyProtection="1">
      <alignment vertical="center" wrapText="1" shrinkToFit="1"/>
    </xf>
    <xf numFmtId="0" fontId="5" fillId="0" borderId="14" xfId="1" applyFont="1" applyBorder="1" applyAlignment="1" applyProtection="1">
      <alignment vertical="center"/>
    </xf>
    <xf numFmtId="0" fontId="5" fillId="0" borderId="27" xfId="1" applyFont="1" applyBorder="1" applyAlignment="1" applyProtection="1">
      <alignment horizontal="center" vertical="center" shrinkToFit="1"/>
      <protection locked="0"/>
    </xf>
    <xf numFmtId="0" fontId="5" fillId="0" borderId="29" xfId="1" applyFont="1" applyBorder="1" applyAlignment="1" applyProtection="1">
      <alignment horizontal="center" vertical="center" shrinkToFit="1"/>
      <protection locked="0"/>
    </xf>
    <xf numFmtId="0" fontId="5" fillId="0" borderId="17" xfId="1" applyFont="1" applyBorder="1" applyAlignment="1" applyProtection="1">
      <alignment horizontal="center" vertical="center" shrinkToFit="1"/>
      <protection locked="0"/>
    </xf>
    <xf numFmtId="0" fontId="5" fillId="0" borderId="19" xfId="1" applyFont="1" applyBorder="1" applyAlignment="1" applyProtection="1">
      <alignment horizontal="center" vertical="center" shrinkToFit="1"/>
      <protection locked="0"/>
    </xf>
    <xf numFmtId="0" fontId="5" fillId="0" borderId="53" xfId="1" applyFont="1" applyBorder="1" applyAlignment="1" applyProtection="1">
      <alignment horizontal="center" vertical="center" shrinkToFit="1"/>
      <protection locked="0"/>
    </xf>
    <xf numFmtId="0" fontId="5" fillId="0" borderId="54" xfId="1" applyFont="1" applyBorder="1" applyAlignment="1" applyProtection="1">
      <alignment horizontal="center" vertical="center" shrinkToFit="1"/>
      <protection locked="0"/>
    </xf>
    <xf numFmtId="0" fontId="17" fillId="0" borderId="55" xfId="1" applyFont="1" applyBorder="1" applyAlignment="1" applyProtection="1">
      <alignment vertical="center" wrapText="1" shrinkToFit="1"/>
    </xf>
    <xf numFmtId="0" fontId="5" fillId="0" borderId="28" xfId="1" applyFont="1" applyBorder="1" applyAlignment="1" applyProtection="1">
      <alignment horizontal="center" vertical="center" shrinkToFit="1"/>
      <protection locked="0"/>
    </xf>
    <xf numFmtId="0" fontId="5" fillId="0" borderId="56" xfId="1" applyFont="1" applyBorder="1" applyAlignment="1" applyProtection="1">
      <alignment horizontal="center" vertical="center" shrinkToFit="1"/>
      <protection locked="0"/>
    </xf>
    <xf numFmtId="0" fontId="5" fillId="0" borderId="51" xfId="1" applyFont="1" applyBorder="1" applyAlignment="1" applyProtection="1">
      <alignment horizontal="center" vertical="center" shrinkToFit="1"/>
      <protection locked="0"/>
    </xf>
    <xf numFmtId="0" fontId="5" fillId="0" borderId="20" xfId="1" applyFont="1" applyBorder="1" applyAlignment="1" applyProtection="1">
      <alignment horizontal="center" vertical="center"/>
    </xf>
    <xf numFmtId="0" fontId="5" fillId="0" borderId="15" xfId="1" applyFont="1" applyBorder="1" applyAlignment="1" applyProtection="1">
      <alignment horizontal="center" vertical="center" shrinkToFit="1"/>
      <protection locked="0"/>
    </xf>
    <xf numFmtId="0" fontId="5" fillId="0" borderId="57" xfId="1" applyFont="1" applyBorder="1" applyAlignment="1" applyProtection="1">
      <alignment horizontal="center" vertical="center" shrinkToFit="1"/>
      <protection locked="0"/>
    </xf>
    <xf numFmtId="0" fontId="10" fillId="0" borderId="11" xfId="1" applyFont="1" applyBorder="1" applyAlignment="1">
      <alignment horizontal="center" vertical="center" textRotation="255" wrapText="1"/>
    </xf>
    <xf numFmtId="0" fontId="16" fillId="0" borderId="22" xfId="1" applyFont="1" applyBorder="1" applyAlignment="1">
      <alignment horizontal="center" vertical="center" textRotation="255" wrapText="1" shrinkToFit="1"/>
    </xf>
    <xf numFmtId="0" fontId="10" fillId="0" borderId="10" xfId="1" applyFont="1" applyBorder="1" applyAlignment="1">
      <alignment horizontal="center" vertical="center" textRotation="255" wrapText="1"/>
    </xf>
    <xf numFmtId="0" fontId="10" fillId="0" borderId="16" xfId="1" applyFont="1" applyBorder="1" applyAlignment="1">
      <alignment horizontal="center" vertical="center" textRotation="255" wrapText="1"/>
    </xf>
    <xf numFmtId="0" fontId="16" fillId="0" borderId="26" xfId="1" applyFont="1" applyBorder="1" applyAlignment="1">
      <alignment horizontal="center" vertical="center" textRotation="255" wrapText="1" shrinkToFit="1"/>
    </xf>
    <xf numFmtId="0" fontId="10" fillId="0" borderId="40" xfId="1" applyFont="1" applyBorder="1" applyAlignment="1">
      <alignment horizontal="center" vertical="center" textRotation="255" wrapText="1"/>
    </xf>
    <xf numFmtId="0" fontId="10" fillId="0" borderId="20" xfId="1" applyFont="1" applyBorder="1" applyAlignment="1">
      <alignment horizontal="center" vertical="center" textRotation="255" wrapText="1"/>
    </xf>
    <xf numFmtId="0" fontId="16" fillId="0" borderId="34" xfId="1" applyFont="1" applyBorder="1" applyAlignment="1">
      <alignment horizontal="center" vertical="center" textRotation="255" wrapText="1" shrinkToFit="1"/>
    </xf>
    <xf numFmtId="0" fontId="10" fillId="0" borderId="14" xfId="1" applyFont="1" applyBorder="1" applyAlignment="1">
      <alignment horizontal="center" vertical="center" textRotation="255" wrapText="1"/>
    </xf>
    <xf numFmtId="0" fontId="5" fillId="0" borderId="58" xfId="1" applyFont="1" applyBorder="1" applyAlignment="1" applyProtection="1">
      <alignment horizontal="center" vertical="center" shrinkToFit="1"/>
      <protection locked="0"/>
    </xf>
    <xf numFmtId="0" fontId="5" fillId="0" borderId="20" xfId="1" applyFont="1" applyBorder="1" applyAlignment="1" applyProtection="1">
      <alignment horizontal="center" vertical="center" shrinkToFit="1"/>
      <protection locked="0"/>
    </xf>
    <xf numFmtId="0" fontId="5" fillId="0" borderId="59" xfId="1" applyFont="1" applyBorder="1" applyAlignment="1" applyProtection="1">
      <alignment horizontal="center" vertical="center" shrinkToFit="1"/>
      <protection locked="0"/>
    </xf>
    <xf numFmtId="0" fontId="5" fillId="0" borderId="0" xfId="1" applyFont="1" applyFill="1" applyAlignment="1" applyProtection="1">
      <alignment horizontal="center" vertical="center"/>
    </xf>
    <xf numFmtId="176" fontId="5" fillId="0" borderId="0" xfId="1" applyNumberFormat="1" applyFont="1" applyFill="1" applyProtection="1">
      <alignment vertical="center"/>
    </xf>
    <xf numFmtId="0" fontId="5" fillId="0" borderId="32" xfId="1" applyFont="1" applyBorder="1" applyAlignment="1" applyProtection="1">
      <alignment horizontal="center" vertical="center" shrinkToFit="1"/>
      <protection locked="0"/>
    </xf>
    <xf numFmtId="176" fontId="5" fillId="0" borderId="0" xfId="1" applyNumberFormat="1" applyFont="1" applyBorder="1" applyAlignment="1" applyProtection="1">
      <alignment horizontal="center" vertical="center" shrinkToFit="1"/>
    </xf>
    <xf numFmtId="0" fontId="5" fillId="0" borderId="60" xfId="1" applyFont="1" applyBorder="1" applyAlignment="1" applyProtection="1">
      <alignment vertical="center" textRotation="255" shrinkToFit="1"/>
      <protection locked="0"/>
    </xf>
    <xf numFmtId="0" fontId="5" fillId="0" borderId="50" xfId="1" applyFont="1" applyBorder="1" applyAlignment="1" applyProtection="1">
      <alignment horizontal="center" vertical="center" shrinkToFit="1"/>
      <protection locked="0"/>
    </xf>
    <xf numFmtId="0" fontId="5" fillId="0" borderId="61" xfId="1" applyFont="1" applyBorder="1" applyAlignment="1" applyProtection="1">
      <alignment horizontal="center" vertical="center" shrinkToFit="1"/>
      <protection locked="0"/>
    </xf>
    <xf numFmtId="0" fontId="5" fillId="0" borderId="55" xfId="1" applyFont="1" applyBorder="1" applyAlignment="1" applyProtection="1">
      <alignment horizontal="center" vertical="center" shrinkToFit="1"/>
      <protection locked="0"/>
    </xf>
    <xf numFmtId="0" fontId="5" fillId="0" borderId="36" xfId="1" applyFont="1" applyBorder="1" applyAlignment="1" applyProtection="1">
      <alignment horizontal="center" vertical="center" shrinkToFit="1"/>
      <protection locked="0"/>
    </xf>
    <xf numFmtId="0" fontId="5" fillId="0" borderId="30" xfId="1" applyFont="1" applyBorder="1" applyAlignment="1" applyProtection="1">
      <alignment horizontal="center" vertical="center" shrinkToFit="1"/>
      <protection locked="0"/>
    </xf>
    <xf numFmtId="0" fontId="10" fillId="0" borderId="0" xfId="1" applyFont="1" applyFill="1" applyBorder="1" applyAlignment="1" applyProtection="1">
      <alignment horizontal="center" vertical="center"/>
    </xf>
    <xf numFmtId="0" fontId="5" fillId="0" borderId="11" xfId="1" applyFont="1" applyBorder="1">
      <alignment vertical="center"/>
    </xf>
    <xf numFmtId="0" fontId="5" fillId="0" borderId="21" xfId="1" applyFont="1" applyBorder="1">
      <alignment vertical="center"/>
    </xf>
    <xf numFmtId="0" fontId="5" fillId="0" borderId="21" xfId="1" applyFont="1" applyBorder="1" applyAlignment="1">
      <alignment horizontal="center" vertical="center"/>
    </xf>
    <xf numFmtId="0" fontId="5" fillId="0" borderId="21" xfId="1" applyFont="1" applyBorder="1" applyAlignment="1" applyProtection="1">
      <alignment horizontal="center" vertical="center"/>
      <protection locked="0"/>
    </xf>
    <xf numFmtId="0" fontId="5" fillId="0" borderId="22" xfId="1" applyFont="1" applyBorder="1">
      <alignment vertical="center"/>
    </xf>
    <xf numFmtId="0" fontId="5" fillId="0" borderId="16" xfId="1" applyFont="1" applyBorder="1">
      <alignment vertical="center"/>
    </xf>
    <xf numFmtId="0" fontId="5" fillId="0" borderId="0" xfId="1" applyFont="1" applyBorder="1">
      <alignment vertical="center"/>
    </xf>
    <xf numFmtId="0" fontId="5" fillId="0" borderId="0" xfId="1" applyFont="1" applyBorder="1" applyAlignment="1" applyProtection="1">
      <alignment horizontal="left" vertical="center"/>
      <protection locked="0"/>
    </xf>
    <xf numFmtId="0" fontId="5" fillId="0" borderId="0" xfId="1" applyFont="1" applyBorder="1" applyAlignment="1" applyProtection="1">
      <alignment horizontal="center" vertical="center"/>
      <protection locked="0"/>
    </xf>
    <xf numFmtId="0" fontId="5" fillId="0" borderId="26" xfId="1" applyFont="1" applyBorder="1">
      <alignment vertical="center"/>
    </xf>
    <xf numFmtId="0" fontId="5" fillId="0" borderId="16" xfId="1" applyFont="1" applyBorder="1" applyAlignment="1">
      <alignment vertical="center" shrinkToFit="1"/>
    </xf>
    <xf numFmtId="0" fontId="5" fillId="0" borderId="0" xfId="1" applyFont="1" applyBorder="1" applyAlignment="1">
      <alignment vertical="center" shrinkToFit="1"/>
    </xf>
    <xf numFmtId="0" fontId="5" fillId="0" borderId="0" xfId="1" applyFont="1" applyBorder="1" applyAlignment="1">
      <alignment horizontal="center" vertical="center" shrinkToFit="1"/>
    </xf>
    <xf numFmtId="0" fontId="5" fillId="0" borderId="1" xfId="1" applyFont="1" applyBorder="1" applyAlignment="1" applyProtection="1">
      <alignment vertical="center" textRotation="255" shrinkToFit="1"/>
      <protection locked="0"/>
    </xf>
    <xf numFmtId="0" fontId="5" fillId="0" borderId="16" xfId="1" applyFont="1" applyBorder="1" applyAlignment="1">
      <alignment horizontal="left" vertical="center" shrinkToFit="1"/>
    </xf>
    <xf numFmtId="0" fontId="5" fillId="0" borderId="0" xfId="1" applyFont="1" applyBorder="1" applyAlignment="1">
      <alignment horizontal="left" vertical="center" shrinkToFit="1"/>
    </xf>
    <xf numFmtId="0" fontId="5" fillId="0" borderId="26" xfId="1" applyFont="1" applyBorder="1" applyAlignment="1">
      <alignment vertical="center" shrinkToFit="1"/>
    </xf>
    <xf numFmtId="176" fontId="5" fillId="0" borderId="0" xfId="1" applyNumberFormat="1" applyFont="1" applyAlignment="1">
      <alignment vertical="center" shrinkToFit="1"/>
    </xf>
    <xf numFmtId="0" fontId="5" fillId="0" borderId="1" xfId="1" applyFont="1" applyBorder="1" applyAlignment="1" applyProtection="1">
      <alignment horizontal="center" vertical="center" shrinkToFit="1"/>
      <protection locked="0"/>
    </xf>
    <xf numFmtId="0" fontId="5" fillId="0" borderId="16" xfId="1" applyFont="1" applyBorder="1" applyAlignment="1" applyProtection="1">
      <alignment horizontal="left" vertical="center" shrinkToFit="1"/>
      <protection locked="0"/>
    </xf>
    <xf numFmtId="0" fontId="5" fillId="0" borderId="0" xfId="1" applyFont="1" applyBorder="1" applyAlignment="1" applyProtection="1">
      <alignment horizontal="left" vertical="center" shrinkToFit="1"/>
      <protection locked="0"/>
    </xf>
    <xf numFmtId="0" fontId="5" fillId="0" borderId="26" xfId="1" applyFont="1" applyBorder="1" applyAlignment="1" applyProtection="1">
      <alignment horizontal="left" vertical="center" shrinkToFit="1"/>
      <protection locked="0"/>
    </xf>
    <xf numFmtId="0" fontId="5" fillId="0" borderId="20" xfId="1" applyFont="1" applyBorder="1">
      <alignment vertical="center"/>
    </xf>
    <xf numFmtId="0" fontId="5" fillId="0" borderId="33" xfId="1" applyFont="1" applyBorder="1">
      <alignment vertical="center"/>
    </xf>
    <xf numFmtId="0" fontId="5" fillId="0" borderId="33" xfId="1" applyFont="1" applyBorder="1" applyAlignment="1">
      <alignment horizontal="center" vertical="center"/>
    </xf>
    <xf numFmtId="0" fontId="5" fillId="0" borderId="33" xfId="1" applyFont="1" applyBorder="1" applyAlignment="1" applyProtection="1">
      <alignment horizontal="center" vertical="center"/>
      <protection locked="0"/>
    </xf>
    <xf numFmtId="0" fontId="5" fillId="0" borderId="34" xfId="1" applyFont="1" applyBorder="1">
      <alignment vertical="center"/>
    </xf>
    <xf numFmtId="0" fontId="20" fillId="0" borderId="0" xfId="3" applyFont="1">
      <alignment vertical="center"/>
    </xf>
    <xf numFmtId="0" fontId="21" fillId="0" borderId="0" xfId="3" applyFont="1">
      <alignment vertical="center"/>
    </xf>
    <xf numFmtId="0" fontId="20" fillId="0" borderId="0" xfId="3" applyFont="1" applyAlignment="1">
      <alignment horizontal="center" vertical="center"/>
    </xf>
    <xf numFmtId="0" fontId="1" fillId="0" borderId="0" xfId="3">
      <alignment vertical="center"/>
    </xf>
    <xf numFmtId="178" fontId="1" fillId="0" borderId="0" xfId="3" applyNumberFormat="1" applyAlignment="1">
      <alignment horizontal="center" vertical="center"/>
    </xf>
    <xf numFmtId="182" fontId="1" fillId="0" borderId="0" xfId="3" applyNumberFormat="1" applyAlignment="1">
      <alignment horizontal="center" vertical="center"/>
    </xf>
    <xf numFmtId="0" fontId="20" fillId="3" borderId="62" xfId="3" applyFont="1" applyFill="1" applyBorder="1" applyAlignment="1">
      <alignment horizontal="center" vertical="center"/>
    </xf>
    <xf numFmtId="0" fontId="20" fillId="0" borderId="0" xfId="3" applyFont="1" applyAlignment="1">
      <alignment horizontal="left" vertical="center"/>
    </xf>
    <xf numFmtId="0" fontId="20" fillId="3" borderId="0" xfId="3" applyFont="1" applyFill="1" applyAlignment="1">
      <alignment horizontal="center" vertical="center"/>
    </xf>
    <xf numFmtId="0" fontId="20" fillId="0" borderId="0" xfId="3" applyFont="1" applyFill="1">
      <alignment vertical="center"/>
    </xf>
    <xf numFmtId="0" fontId="20" fillId="0" borderId="0" xfId="3" applyFont="1" applyAlignment="1">
      <alignment horizontal="center" vertical="center"/>
    </xf>
    <xf numFmtId="0" fontId="22" fillId="3" borderId="63" xfId="3" applyFont="1" applyFill="1" applyBorder="1" applyAlignment="1">
      <alignment horizontal="center" vertical="center"/>
    </xf>
    <xf numFmtId="0" fontId="20" fillId="3" borderId="0" xfId="3" applyFont="1" applyFill="1">
      <alignment vertical="center"/>
    </xf>
    <xf numFmtId="178" fontId="20" fillId="0" borderId="0" xfId="3" applyNumberFormat="1" applyFont="1" applyFill="1" applyAlignment="1">
      <alignment horizontal="center" vertical="center"/>
    </xf>
    <xf numFmtId="58" fontId="20" fillId="3" borderId="0" xfId="3" applyNumberFormat="1" applyFont="1" applyFill="1" applyAlignment="1">
      <alignment horizontal="centerContinuous" vertical="center"/>
    </xf>
    <xf numFmtId="0" fontId="20" fillId="3" borderId="0" xfId="3" applyFont="1" applyFill="1" applyAlignment="1">
      <alignment horizontal="centerContinuous" vertical="center"/>
    </xf>
    <xf numFmtId="0" fontId="23" fillId="0" borderId="0" xfId="3" applyFont="1">
      <alignment vertical="center"/>
    </xf>
    <xf numFmtId="178" fontId="23" fillId="0" borderId="0" xfId="3" applyNumberFormat="1" applyFont="1" applyAlignment="1">
      <alignment horizontal="center" vertical="center"/>
    </xf>
    <xf numFmtId="182" fontId="24" fillId="0" borderId="0" xfId="3" applyNumberFormat="1" applyFont="1" applyAlignment="1">
      <alignment horizontal="center" vertical="center"/>
    </xf>
    <xf numFmtId="0" fontId="20" fillId="0" borderId="0" xfId="3" applyFont="1" applyAlignment="1">
      <alignment horizontal="left" vertical="center"/>
    </xf>
    <xf numFmtId="58" fontId="20" fillId="0" borderId="0" xfId="3" applyNumberFormat="1" applyFont="1" applyFill="1" applyAlignment="1">
      <alignment horizontal="centerContinuous" vertical="center"/>
    </xf>
    <xf numFmtId="0" fontId="20" fillId="0" borderId="0" xfId="3" applyFont="1" applyFill="1" applyAlignment="1">
      <alignment horizontal="centerContinuous" vertical="center"/>
    </xf>
    <xf numFmtId="0" fontId="25" fillId="0" borderId="0" xfId="3" applyFont="1">
      <alignment vertical="center"/>
    </xf>
    <xf numFmtId="178" fontId="20" fillId="0" borderId="0" xfId="3" applyNumberFormat="1" applyFont="1" applyAlignment="1">
      <alignment horizontal="center" vertical="center"/>
    </xf>
    <xf numFmtId="183" fontId="25" fillId="0" borderId="0" xfId="3" applyNumberFormat="1" applyFont="1">
      <alignment vertical="center"/>
    </xf>
    <xf numFmtId="0" fontId="20" fillId="0" borderId="23" xfId="3" applyFont="1" applyBorder="1" applyAlignment="1">
      <alignment horizontal="center" vertical="center"/>
    </xf>
    <xf numFmtId="55" fontId="20" fillId="0" borderId="24" xfId="3" applyNumberFormat="1" applyFont="1" applyBorder="1" applyAlignment="1">
      <alignment horizontal="center" vertical="center"/>
    </xf>
    <xf numFmtId="55" fontId="20" fillId="0" borderId="25" xfId="3" applyNumberFormat="1" applyFont="1" applyBorder="1" applyAlignment="1">
      <alignment horizontal="center" vertical="center"/>
    </xf>
    <xf numFmtId="0" fontId="20" fillId="0" borderId="11" xfId="3" applyFont="1" applyBorder="1" applyAlignment="1">
      <alignment horizontal="center" vertical="center" wrapText="1"/>
    </xf>
    <xf numFmtId="0" fontId="20" fillId="0" borderId="21" xfId="3" applyFont="1" applyBorder="1" applyAlignment="1">
      <alignment horizontal="center" vertical="center" wrapText="1"/>
    </xf>
    <xf numFmtId="0" fontId="20" fillId="0" borderId="21" xfId="3" applyFont="1" applyBorder="1" applyAlignment="1">
      <alignment horizontal="center" vertical="center"/>
    </xf>
    <xf numFmtId="0" fontId="20" fillId="0" borderId="22" xfId="3" applyFont="1" applyBorder="1" applyAlignment="1">
      <alignment horizontal="center" vertical="center" wrapText="1"/>
    </xf>
    <xf numFmtId="0" fontId="20" fillId="0" borderId="0" xfId="3" applyFont="1" applyBorder="1" applyAlignment="1">
      <alignment horizontal="center" vertical="center" wrapText="1"/>
    </xf>
    <xf numFmtId="55" fontId="20" fillId="0" borderId="45" xfId="3" applyNumberFormat="1" applyFont="1" applyBorder="1" applyAlignment="1">
      <alignment horizontal="center" vertical="center"/>
    </xf>
    <xf numFmtId="0" fontId="20" fillId="0" borderId="0" xfId="3" applyFont="1" applyBorder="1" applyAlignment="1">
      <alignment horizontal="center" vertical="center"/>
    </xf>
    <xf numFmtId="55" fontId="20" fillId="0" borderId="11" xfId="3" applyNumberFormat="1" applyFont="1" applyBorder="1" applyAlignment="1">
      <alignment horizontal="centerContinuous" vertical="center"/>
    </xf>
    <xf numFmtId="0" fontId="20" fillId="0" borderId="21" xfId="3" applyFont="1" applyBorder="1" applyAlignment="1">
      <alignment horizontal="centerContinuous" vertical="center"/>
    </xf>
    <xf numFmtId="178" fontId="20" fillId="0" borderId="0" xfId="3" applyNumberFormat="1" applyFont="1" applyBorder="1" applyAlignment="1">
      <alignment horizontal="center" vertical="center"/>
    </xf>
    <xf numFmtId="0" fontId="20" fillId="0" borderId="0" xfId="3" applyFont="1" applyBorder="1" applyAlignment="1">
      <alignment horizontal="centerContinuous" vertical="center"/>
    </xf>
    <xf numFmtId="0" fontId="20" fillId="0" borderId="12" xfId="3" applyFont="1" applyBorder="1" applyAlignment="1">
      <alignment horizontal="center" vertical="center"/>
    </xf>
    <xf numFmtId="181" fontId="20" fillId="0" borderId="61" xfId="3" applyNumberFormat="1" applyFont="1" applyBorder="1" applyAlignment="1">
      <alignment horizontal="center" vertical="center"/>
    </xf>
    <xf numFmtId="181" fontId="20" fillId="0" borderId="28" xfId="3" applyNumberFormat="1" applyFont="1" applyBorder="1" applyAlignment="1">
      <alignment horizontal="center" vertical="center"/>
    </xf>
    <xf numFmtId="181" fontId="20" fillId="0" borderId="29" xfId="3" applyNumberFormat="1" applyFont="1" applyBorder="1" applyAlignment="1">
      <alignment horizontal="center" vertical="center"/>
    </xf>
    <xf numFmtId="0" fontId="20" fillId="0" borderId="16" xfId="3" applyFont="1" applyBorder="1" applyAlignment="1">
      <alignment horizontal="center" vertical="center" wrapText="1"/>
    </xf>
    <xf numFmtId="0" fontId="20" fillId="0" borderId="0" xfId="3" applyFont="1" applyBorder="1" applyAlignment="1">
      <alignment horizontal="center" vertical="center" wrapText="1"/>
    </xf>
    <xf numFmtId="0" fontId="20" fillId="0" borderId="0" xfId="3" applyFont="1" applyBorder="1" applyAlignment="1">
      <alignment horizontal="center" vertical="center"/>
    </xf>
    <xf numFmtId="0" fontId="20" fillId="0" borderId="26" xfId="3" applyFont="1" applyBorder="1" applyAlignment="1">
      <alignment horizontal="center" vertical="center" wrapText="1"/>
    </xf>
    <xf numFmtId="0" fontId="26" fillId="0" borderId="0" xfId="3" applyFont="1" applyFill="1" applyBorder="1" applyAlignment="1">
      <alignment horizontal="center" vertical="center" wrapText="1"/>
    </xf>
    <xf numFmtId="0" fontId="26" fillId="0" borderId="0" xfId="3" applyFont="1" applyBorder="1">
      <alignment vertical="center"/>
    </xf>
    <xf numFmtId="0" fontId="20" fillId="0" borderId="0" xfId="3" applyFont="1" applyBorder="1">
      <alignment vertical="center"/>
    </xf>
    <xf numFmtId="0" fontId="20" fillId="0" borderId="64" xfId="3" applyFont="1" applyBorder="1" applyAlignment="1">
      <alignment horizontal="center" vertical="center"/>
    </xf>
    <xf numFmtId="0" fontId="20" fillId="0" borderId="65" xfId="3" applyFont="1" applyBorder="1" applyAlignment="1">
      <alignment horizontal="center" vertical="center"/>
    </xf>
    <xf numFmtId="0" fontId="20" fillId="0" borderId="66" xfId="3" applyFont="1" applyBorder="1" applyAlignment="1">
      <alignment horizontal="center" vertical="center"/>
    </xf>
    <xf numFmtId="0" fontId="20" fillId="0" borderId="50" xfId="3" applyFont="1" applyBorder="1" applyAlignment="1">
      <alignment horizontal="center" vertical="center"/>
    </xf>
    <xf numFmtId="0" fontId="27" fillId="0" borderId="67" xfId="3" applyFont="1" applyBorder="1" applyAlignment="1">
      <alignment vertical="center" textRotation="255"/>
    </xf>
    <xf numFmtId="0" fontId="27" fillId="0" borderId="39" xfId="3" applyFont="1" applyBorder="1" applyAlignment="1">
      <alignment vertical="center" textRotation="255"/>
    </xf>
    <xf numFmtId="0" fontId="27" fillId="0" borderId="58" xfId="3" applyFont="1" applyBorder="1" applyAlignment="1">
      <alignment vertical="center" textRotation="255"/>
    </xf>
    <xf numFmtId="0" fontId="20" fillId="0" borderId="68" xfId="3" applyFont="1" applyBorder="1" applyAlignment="1">
      <alignment horizontal="center" vertical="center"/>
    </xf>
    <xf numFmtId="0" fontId="20" fillId="0" borderId="69" xfId="3" applyFont="1" applyBorder="1" applyAlignment="1">
      <alignment horizontal="center" vertical="center"/>
    </xf>
    <xf numFmtId="0" fontId="20" fillId="0" borderId="70" xfId="3" applyFont="1" applyBorder="1" applyAlignment="1">
      <alignment horizontal="center" vertical="center"/>
    </xf>
    <xf numFmtId="176" fontId="20" fillId="0" borderId="10" xfId="3" applyNumberFormat="1" applyFont="1" applyBorder="1" applyAlignment="1">
      <alignment horizontal="center" vertical="center"/>
    </xf>
    <xf numFmtId="0" fontId="20" fillId="0" borderId="13" xfId="3" applyFont="1" applyBorder="1" applyAlignment="1">
      <alignment horizontal="center" vertical="center"/>
    </xf>
    <xf numFmtId="0" fontId="27" fillId="0" borderId="51" xfId="3" applyFont="1" applyBorder="1" applyAlignment="1">
      <alignment vertical="center" textRotation="255"/>
    </xf>
    <xf numFmtId="0" fontId="27" fillId="0" borderId="31" xfId="3" applyFont="1" applyBorder="1" applyAlignment="1">
      <alignment vertical="center" textRotation="255"/>
    </xf>
    <xf numFmtId="0" fontId="27" fillId="0" borderId="32" xfId="3" applyFont="1" applyBorder="1" applyAlignment="1">
      <alignment vertical="center" textRotation="255"/>
    </xf>
    <xf numFmtId="0" fontId="20" fillId="0" borderId="71" xfId="3" applyFont="1" applyBorder="1" applyAlignment="1">
      <alignment horizontal="center" vertical="center"/>
    </xf>
    <xf numFmtId="0" fontId="20" fillId="0" borderId="72" xfId="3" applyFont="1" applyBorder="1" applyAlignment="1">
      <alignment horizontal="center" vertical="center"/>
    </xf>
    <xf numFmtId="0" fontId="20" fillId="0" borderId="73" xfId="3" applyFont="1" applyBorder="1" applyAlignment="1">
      <alignment horizontal="center" vertical="center"/>
    </xf>
    <xf numFmtId="176" fontId="20" fillId="0" borderId="40" xfId="3" applyNumberFormat="1" applyFont="1" applyBorder="1" applyAlignment="1">
      <alignment horizontal="center" vertical="center"/>
    </xf>
    <xf numFmtId="0" fontId="20" fillId="0" borderId="0" xfId="3" applyFont="1" applyAlignment="1">
      <alignment vertical="center"/>
    </xf>
    <xf numFmtId="0" fontId="20" fillId="0" borderId="13" xfId="3" applyFont="1" applyBorder="1" applyAlignment="1">
      <alignment horizontal="center" vertical="center"/>
    </xf>
    <xf numFmtId="0" fontId="20" fillId="0" borderId="17" xfId="3" applyFont="1" applyBorder="1" applyAlignment="1">
      <alignment horizontal="center" vertical="center"/>
    </xf>
    <xf numFmtId="0" fontId="20" fillId="0" borderId="18" xfId="3" applyFont="1" applyBorder="1" applyAlignment="1">
      <alignment horizontal="center" vertical="center"/>
    </xf>
    <xf numFmtId="0" fontId="20" fillId="0" borderId="19" xfId="3" applyFont="1" applyBorder="1" applyAlignment="1">
      <alignment horizontal="center" vertical="center"/>
    </xf>
    <xf numFmtId="0" fontId="20" fillId="0" borderId="51" xfId="3" applyFont="1" applyBorder="1" applyAlignment="1">
      <alignment horizontal="center" vertical="center"/>
    </xf>
    <xf numFmtId="182" fontId="20" fillId="0" borderId="32" xfId="3" applyNumberFormat="1" applyFont="1" applyBorder="1" applyAlignment="1">
      <alignment horizontal="center" vertical="center"/>
    </xf>
    <xf numFmtId="182" fontId="20" fillId="0" borderId="31" xfId="3" applyNumberFormat="1" applyFont="1" applyBorder="1" applyAlignment="1">
      <alignment horizontal="center" vertical="center"/>
    </xf>
    <xf numFmtId="176" fontId="20" fillId="0" borderId="74" xfId="3" applyNumberFormat="1" applyFont="1" applyBorder="1" applyAlignment="1">
      <alignment horizontal="center" vertical="center"/>
    </xf>
    <xf numFmtId="176" fontId="20" fillId="0" borderId="0" xfId="3" applyNumberFormat="1" applyFont="1" applyBorder="1">
      <alignment vertical="center"/>
    </xf>
    <xf numFmtId="182" fontId="20" fillId="0" borderId="0" xfId="3" applyNumberFormat="1" applyFont="1" applyBorder="1" applyAlignment="1">
      <alignment horizontal="center" vertical="center"/>
    </xf>
    <xf numFmtId="0" fontId="20" fillId="0" borderId="55" xfId="3" applyFont="1" applyBorder="1" applyAlignment="1">
      <alignment horizontal="center" vertical="center"/>
    </xf>
    <xf numFmtId="0" fontId="20" fillId="0" borderId="46" xfId="3" applyFont="1" applyBorder="1" applyAlignment="1">
      <alignment horizontal="center" vertical="center"/>
    </xf>
    <xf numFmtId="0" fontId="20" fillId="0" borderId="57" xfId="3" applyFont="1" applyBorder="1" applyAlignment="1">
      <alignment horizontal="center" vertical="center"/>
    </xf>
    <xf numFmtId="0" fontId="20" fillId="0" borderId="54" xfId="3" applyFont="1" applyBorder="1" applyAlignment="1">
      <alignment horizontal="center" vertical="center"/>
    </xf>
    <xf numFmtId="182" fontId="20" fillId="0" borderId="54" xfId="3" applyNumberFormat="1" applyFont="1" applyBorder="1" applyAlignment="1">
      <alignment horizontal="center" vertical="center"/>
    </xf>
    <xf numFmtId="182" fontId="20" fillId="0" borderId="57" xfId="3" applyNumberFormat="1" applyFont="1" applyBorder="1" applyAlignment="1">
      <alignment horizontal="center" vertical="center"/>
    </xf>
    <xf numFmtId="176" fontId="20" fillId="0" borderId="75" xfId="3" applyNumberFormat="1" applyFont="1" applyBorder="1" applyAlignment="1">
      <alignment horizontal="center" vertical="center"/>
    </xf>
    <xf numFmtId="0" fontId="20" fillId="0" borderId="15" xfId="3" applyFont="1" applyBorder="1" applyAlignment="1">
      <alignment horizontal="center" vertical="center"/>
    </xf>
    <xf numFmtId="0" fontId="20" fillId="0" borderId="31" xfId="3" applyFont="1" applyBorder="1" applyAlignment="1">
      <alignment horizontal="center" vertical="center"/>
    </xf>
    <xf numFmtId="0" fontId="20" fillId="0" borderId="32" xfId="3" applyFont="1" applyBorder="1" applyAlignment="1">
      <alignment horizontal="center" vertical="center"/>
    </xf>
    <xf numFmtId="0" fontId="20" fillId="0" borderId="27" xfId="3" applyFont="1" applyBorder="1" applyAlignment="1">
      <alignment horizontal="center" vertical="center"/>
    </xf>
    <xf numFmtId="182" fontId="20" fillId="0" borderId="28" xfId="3" applyNumberFormat="1" applyFont="1" applyBorder="1" applyAlignment="1">
      <alignment horizontal="center" vertical="center"/>
    </xf>
    <xf numFmtId="176" fontId="20" fillId="0" borderId="76" xfId="3" applyNumberFormat="1" applyFont="1" applyBorder="1" applyAlignment="1">
      <alignment horizontal="center" vertical="center"/>
    </xf>
    <xf numFmtId="0" fontId="28" fillId="0" borderId="0" xfId="3" applyFont="1" applyBorder="1">
      <alignment vertical="center"/>
    </xf>
    <xf numFmtId="0" fontId="28" fillId="0" borderId="0" xfId="3" applyFont="1">
      <alignment vertical="center"/>
    </xf>
    <xf numFmtId="0" fontId="29" fillId="0" borderId="0" xfId="3" applyFont="1">
      <alignment vertical="center"/>
    </xf>
    <xf numFmtId="182" fontId="20" fillId="0" borderId="18" xfId="3" applyNumberFormat="1" applyFont="1" applyBorder="1" applyAlignment="1">
      <alignment horizontal="center" vertical="center"/>
    </xf>
    <xf numFmtId="176" fontId="20" fillId="0" borderId="77" xfId="3" applyNumberFormat="1" applyFont="1" applyBorder="1" applyAlignment="1">
      <alignment horizontal="center" vertical="center"/>
    </xf>
    <xf numFmtId="176" fontId="20" fillId="0" borderId="14" xfId="3" applyNumberFormat="1" applyFont="1" applyBorder="1" applyAlignment="1">
      <alignment horizontal="center" vertical="center"/>
    </xf>
    <xf numFmtId="176" fontId="20" fillId="0" borderId="0" xfId="3" applyNumberFormat="1" applyFont="1" applyBorder="1" applyAlignment="1">
      <alignment horizontal="center" vertical="center"/>
    </xf>
    <xf numFmtId="184" fontId="25" fillId="0" borderId="0" xfId="3" applyNumberFormat="1" applyFont="1">
      <alignment vertical="center"/>
    </xf>
    <xf numFmtId="0" fontId="26" fillId="0" borderId="0" xfId="3" applyFont="1" applyBorder="1" applyAlignment="1">
      <alignment horizontal="center" vertical="center"/>
    </xf>
    <xf numFmtId="0" fontId="28" fillId="0" borderId="0" xfId="3" applyFont="1" applyBorder="1" applyAlignment="1">
      <alignment horizontal="center" vertical="center"/>
    </xf>
    <xf numFmtId="0" fontId="20" fillId="0" borderId="67" xfId="3" applyFont="1" applyBorder="1" applyAlignment="1">
      <alignment horizontal="center" vertical="center"/>
    </xf>
    <xf numFmtId="176" fontId="20" fillId="0" borderId="78" xfId="3" applyNumberFormat="1" applyFont="1" applyBorder="1" applyAlignment="1">
      <alignment horizontal="center" vertical="center"/>
    </xf>
    <xf numFmtId="183" fontId="25" fillId="0" borderId="0" xfId="3" applyNumberFormat="1" applyFont="1" applyBorder="1">
      <alignment vertical="center"/>
    </xf>
    <xf numFmtId="55" fontId="20" fillId="0" borderId="0" xfId="3" applyNumberFormat="1" applyFont="1" applyBorder="1" applyAlignment="1">
      <alignment horizontal="centerContinuous" vertical="center"/>
    </xf>
    <xf numFmtId="181" fontId="20" fillId="0" borderId="0" xfId="3" applyNumberFormat="1" applyFont="1" applyBorder="1" applyAlignment="1">
      <alignment horizontal="center" vertical="center"/>
    </xf>
    <xf numFmtId="0" fontId="27" fillId="0" borderId="0" xfId="3" applyFont="1" applyBorder="1" applyAlignment="1">
      <alignment vertical="center" textRotation="255"/>
    </xf>
    <xf numFmtId="0" fontId="1" fillId="0" borderId="0" xfId="3" applyAlignment="1">
      <alignment horizontal="center" vertical="center"/>
    </xf>
  </cellXfs>
  <cellStyles count="4">
    <cellStyle name="パーセント 4" xfId="2"/>
    <cellStyle name="標準" xfId="0" builtinId="0"/>
    <cellStyle name="標準 18" xfId="1"/>
    <cellStyle name="標準 24" xfId="3"/>
  </cellStyles>
  <dxfs count="2143">
    <dxf>
      <font>
        <color rgb="FF00B0F0"/>
      </font>
    </dxf>
    <dxf>
      <font>
        <color rgb="FFFF0000"/>
      </font>
    </dxf>
    <dxf>
      <font>
        <color rgb="FFFF0000"/>
      </font>
    </dxf>
    <dxf>
      <font>
        <color rgb="FF00B0F0"/>
      </font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CCFF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CCFF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CCFF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CCFF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CCFF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CCFF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CCFF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CCFF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CCFF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CCFF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CCFF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CCFF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CCFF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CCFF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CCFF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CCFF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CCFF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CCFF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CCFF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CCFF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CCFF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CCFF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CCFF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CCFF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CCFF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CCFF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CCFF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CCFF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CCFF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CCFF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CCFF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CCFF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CCFF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CCFF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CCFF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CCFF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rgb="FFFFFF00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CC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CC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CC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CC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CC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CC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CC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CC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CC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CC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CC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CC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CC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CC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CC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CC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CC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CC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CC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CC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CC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CC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CC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CC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CC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CC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CC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CC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CC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CC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CC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CC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CC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CC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CC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CC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CC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CC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CC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CC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CC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CC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CC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CC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CC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CC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CC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CC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CC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CC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99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CC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CC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CC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CC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CC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CC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CC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CCFF"/>
        </patternFill>
      </fill>
    </dxf>
    <dxf>
      <fill>
        <patternFill>
          <bgColor rgb="FFFF99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CCFF"/>
        </patternFill>
      </fill>
    </dxf>
    <dxf>
      <fill>
        <patternFill>
          <bgColor rgb="FFFF99FF"/>
        </patternFill>
      </fill>
    </dxf>
    <dxf>
      <fill>
        <patternFill>
          <bgColor rgb="FFFF99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rgb="FFFF0000"/>
      </font>
    </dxf>
    <dxf>
      <font>
        <u/>
        <color rgb="FFFF0000"/>
      </font>
    </dxf>
    <dxf>
      <fill>
        <patternFill>
          <bgColor rgb="FFFFFF99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auto="1"/>
      </font>
      <fill>
        <patternFill>
          <bgColor theme="0" tint="-0.14996795556505021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auto="1"/>
      </font>
      <fill>
        <patternFill>
          <bgColor theme="0" tint="-0.14996795556505021"/>
        </patternFill>
      </fill>
    </dxf>
    <dxf>
      <font>
        <color rgb="FFFF0000"/>
      </font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 /><Relationship Id="rId7" Type="http://schemas.openxmlformats.org/officeDocument/2006/relationships/calcChain" Target="calcChain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haredStrings" Target="sharedStrings.xml" /><Relationship Id="rId5" Type="http://schemas.openxmlformats.org/officeDocument/2006/relationships/styles" Target="styles.xml" /><Relationship Id="rId4" Type="http://schemas.openxmlformats.org/officeDocument/2006/relationships/theme" Target="theme/theme1.xml" 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54</xdr:col>
      <xdr:colOff>86591</xdr:colOff>
      <xdr:row>29</xdr:row>
      <xdr:rowOff>86591</xdr:rowOff>
    </xdr:from>
    <xdr:ext cx="184731" cy="264560"/>
    <xdr:sp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C78425A-DBBC-459F-9687-F34BA5E86A17}"/>
            </a:ext>
          </a:extLst>
        </xdr:cNvPr>
        <xdr:cNvSpPr txBox="1"/>
      </xdr:nvSpPr>
      <xdr:spPr>
        <a:xfrm>
          <a:off x="21140651" y="50853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twoCellAnchor>
    <xdr:from>
      <xdr:col>55</xdr:col>
      <xdr:colOff>288637</xdr:colOff>
      <xdr:row>74</xdr:row>
      <xdr:rowOff>115454</xdr:rowOff>
    </xdr:from>
    <xdr:to>
      <xdr:col>55</xdr:col>
      <xdr:colOff>346364</xdr:colOff>
      <xdr:row>75</xdr:row>
      <xdr:rowOff>0</xdr:rowOff>
    </xdr:to>
    <xdr:sp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2909E46-CF46-442E-8ACC-F752EC4DE598}"/>
            </a:ext>
          </a:extLst>
        </xdr:cNvPr>
        <xdr:cNvSpPr txBox="1"/>
      </xdr:nvSpPr>
      <xdr:spPr>
        <a:xfrm>
          <a:off x="21959917" y="12360794"/>
          <a:ext cx="57727" cy="5218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1100"/>
        </a:p>
      </xdr:txBody>
    </xdr:sp>
    <xdr:clientData/>
  </xdr:twoCellAnchor>
  <xdr:oneCellAnchor>
    <xdr:from>
      <xdr:col>47</xdr:col>
      <xdr:colOff>295603</xdr:colOff>
      <xdr:row>95</xdr:row>
      <xdr:rowOff>21896</xdr:rowOff>
    </xdr:from>
    <xdr:ext cx="184731" cy="264560"/>
    <xdr:sp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42BA575B-B6B5-49A7-A4FE-95C7ADA559C3}"/>
            </a:ext>
          </a:extLst>
        </xdr:cNvPr>
        <xdr:cNvSpPr txBox="1"/>
      </xdr:nvSpPr>
      <xdr:spPr>
        <a:xfrm>
          <a:off x="17029123" y="157800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54</xdr:col>
      <xdr:colOff>86591</xdr:colOff>
      <xdr:row>36</xdr:row>
      <xdr:rowOff>86591</xdr:rowOff>
    </xdr:from>
    <xdr:ext cx="184731" cy="264560"/>
    <xdr:sp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7C78425A-DBBC-459F-9687-F34BA5E86A17}"/>
            </a:ext>
          </a:extLst>
        </xdr:cNvPr>
        <xdr:cNvSpPr txBox="1"/>
      </xdr:nvSpPr>
      <xdr:spPr>
        <a:xfrm>
          <a:off x="21140651" y="63807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54</xdr:col>
      <xdr:colOff>86591</xdr:colOff>
      <xdr:row>41</xdr:row>
      <xdr:rowOff>86591</xdr:rowOff>
    </xdr:from>
    <xdr:ext cx="184731" cy="264560"/>
    <xdr:sp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7C78425A-DBBC-459F-9687-F34BA5E86A17}"/>
            </a:ext>
          </a:extLst>
        </xdr:cNvPr>
        <xdr:cNvSpPr txBox="1"/>
      </xdr:nvSpPr>
      <xdr:spPr>
        <a:xfrm>
          <a:off x="21140651" y="73408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twoCellAnchor>
    <xdr:from>
      <xdr:col>48</xdr:col>
      <xdr:colOff>497085</xdr:colOff>
      <xdr:row>101</xdr:row>
      <xdr:rowOff>35415</xdr:rowOff>
    </xdr:from>
    <xdr:to>
      <xdr:col>49</xdr:col>
      <xdr:colOff>107472</xdr:colOff>
      <xdr:row>102</xdr:row>
      <xdr:rowOff>85074</xdr:rowOff>
    </xdr:to>
    <xdr:sp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48E2F219-E9FD-4EE0-96E0-7DEEE34FC318}"/>
            </a:ext>
          </a:extLst>
        </xdr:cNvPr>
        <xdr:cNvSpPr txBox="1"/>
      </xdr:nvSpPr>
      <xdr:spPr>
        <a:xfrm>
          <a:off x="17847825" y="16730835"/>
          <a:ext cx="227607" cy="2172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 b="1">
              <a:solidFill>
                <a:srgbClr val="FF0000"/>
              </a:solidFill>
            </a:rPr>
            <a:t>×</a:t>
          </a:r>
          <a:endParaRPr kumimoji="1" lang="ja-JP" altLang="en-US" sz="1100" b="1">
            <a:solidFill>
              <a:srgbClr val="FF0000"/>
            </a:solidFill>
          </a:endParaRPr>
        </a:p>
      </xdr:txBody>
    </xdr:sp>
    <xdr:clientData/>
  </xdr:twoCellAnchor>
  <xdr:twoCellAnchor>
    <xdr:from>
      <xdr:col>48</xdr:col>
      <xdr:colOff>497085</xdr:colOff>
      <xdr:row>125</xdr:row>
      <xdr:rowOff>35415</xdr:rowOff>
    </xdr:from>
    <xdr:to>
      <xdr:col>49</xdr:col>
      <xdr:colOff>107472</xdr:colOff>
      <xdr:row>126</xdr:row>
      <xdr:rowOff>85074</xdr:rowOff>
    </xdr:to>
    <xdr:sp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48E2F219-E9FD-4EE0-96E0-7DEEE34FC318}"/>
            </a:ext>
          </a:extLst>
        </xdr:cNvPr>
        <xdr:cNvSpPr txBox="1"/>
      </xdr:nvSpPr>
      <xdr:spPr>
        <a:xfrm>
          <a:off x="17847825" y="20533215"/>
          <a:ext cx="227607" cy="2172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 b="1">
              <a:solidFill>
                <a:srgbClr val="FF0000"/>
              </a:solidFill>
            </a:rPr>
            <a:t>×</a:t>
          </a:r>
          <a:endParaRPr kumimoji="1" lang="ja-JP" altLang="en-US" sz="1100" b="1">
            <a:solidFill>
              <a:srgbClr val="FF0000"/>
            </a:solidFill>
          </a:endParaRPr>
        </a:p>
      </xdr:txBody>
    </xdr:sp>
    <xdr:clientData/>
  </xdr:twoCellAnchor>
  <xdr:twoCellAnchor>
    <xdr:from>
      <xdr:col>48</xdr:col>
      <xdr:colOff>497085</xdr:colOff>
      <xdr:row>149</xdr:row>
      <xdr:rowOff>35415</xdr:rowOff>
    </xdr:from>
    <xdr:to>
      <xdr:col>49</xdr:col>
      <xdr:colOff>107472</xdr:colOff>
      <xdr:row>150</xdr:row>
      <xdr:rowOff>85074</xdr:rowOff>
    </xdr:to>
    <xdr:sp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48E2F219-E9FD-4EE0-96E0-7DEEE34FC318}"/>
            </a:ext>
          </a:extLst>
        </xdr:cNvPr>
        <xdr:cNvSpPr txBox="1"/>
      </xdr:nvSpPr>
      <xdr:spPr>
        <a:xfrm>
          <a:off x="17847825" y="24335595"/>
          <a:ext cx="227607" cy="2172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 b="1">
              <a:solidFill>
                <a:srgbClr val="FF0000"/>
              </a:solidFill>
            </a:rPr>
            <a:t>×</a:t>
          </a:r>
          <a:endParaRPr kumimoji="1" lang="ja-JP" altLang="en-US" sz="1100" b="1">
            <a:solidFill>
              <a:srgbClr val="FF0000"/>
            </a:solidFill>
          </a:endParaRPr>
        </a:p>
      </xdr:txBody>
    </xdr:sp>
    <xdr:clientData/>
  </xdr:twoCellAnchor>
  <xdr:twoCellAnchor>
    <xdr:from>
      <xdr:col>48</xdr:col>
      <xdr:colOff>497085</xdr:colOff>
      <xdr:row>173</xdr:row>
      <xdr:rowOff>35415</xdr:rowOff>
    </xdr:from>
    <xdr:to>
      <xdr:col>49</xdr:col>
      <xdr:colOff>107472</xdr:colOff>
      <xdr:row>174</xdr:row>
      <xdr:rowOff>85074</xdr:rowOff>
    </xdr:to>
    <xdr:sp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48E2F219-E9FD-4EE0-96E0-7DEEE34FC318}"/>
            </a:ext>
          </a:extLst>
        </xdr:cNvPr>
        <xdr:cNvSpPr txBox="1"/>
      </xdr:nvSpPr>
      <xdr:spPr>
        <a:xfrm>
          <a:off x="17847825" y="28137975"/>
          <a:ext cx="227607" cy="2172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 b="1">
              <a:solidFill>
                <a:srgbClr val="FF0000"/>
              </a:solidFill>
            </a:rPr>
            <a:t>×</a:t>
          </a:r>
          <a:endParaRPr kumimoji="1" lang="ja-JP" altLang="en-US" sz="1100" b="1">
            <a:solidFill>
              <a:srgbClr val="FF0000"/>
            </a:solidFill>
          </a:endParaRPr>
        </a:p>
      </xdr:txBody>
    </xdr:sp>
    <xdr:clientData/>
  </xdr:twoCellAnchor>
  <xdr:twoCellAnchor>
    <xdr:from>
      <xdr:col>48</xdr:col>
      <xdr:colOff>497085</xdr:colOff>
      <xdr:row>197</xdr:row>
      <xdr:rowOff>35415</xdr:rowOff>
    </xdr:from>
    <xdr:to>
      <xdr:col>49</xdr:col>
      <xdr:colOff>107472</xdr:colOff>
      <xdr:row>198</xdr:row>
      <xdr:rowOff>85074</xdr:rowOff>
    </xdr:to>
    <xdr:sp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48E2F219-E9FD-4EE0-96E0-7DEEE34FC318}"/>
            </a:ext>
          </a:extLst>
        </xdr:cNvPr>
        <xdr:cNvSpPr txBox="1"/>
      </xdr:nvSpPr>
      <xdr:spPr>
        <a:xfrm>
          <a:off x="17847825" y="31986075"/>
          <a:ext cx="227607" cy="2172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 b="1">
              <a:solidFill>
                <a:srgbClr val="FF0000"/>
              </a:solidFill>
            </a:rPr>
            <a:t>×</a:t>
          </a:r>
          <a:endParaRPr kumimoji="1" lang="ja-JP" altLang="en-US" sz="1100" b="1">
            <a:solidFill>
              <a:srgbClr val="FF0000"/>
            </a:solidFill>
          </a:endParaRPr>
        </a:p>
      </xdr:txBody>
    </xdr:sp>
    <xdr:clientData/>
  </xdr:twoCellAnchor>
  <xdr:twoCellAnchor>
    <xdr:from>
      <xdr:col>48</xdr:col>
      <xdr:colOff>497085</xdr:colOff>
      <xdr:row>222</xdr:row>
      <xdr:rowOff>35415</xdr:rowOff>
    </xdr:from>
    <xdr:to>
      <xdr:col>49</xdr:col>
      <xdr:colOff>107472</xdr:colOff>
      <xdr:row>223</xdr:row>
      <xdr:rowOff>85074</xdr:rowOff>
    </xdr:to>
    <xdr:sp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48E2F219-E9FD-4EE0-96E0-7DEEE34FC318}"/>
            </a:ext>
          </a:extLst>
        </xdr:cNvPr>
        <xdr:cNvSpPr txBox="1"/>
      </xdr:nvSpPr>
      <xdr:spPr>
        <a:xfrm>
          <a:off x="17847825" y="36001815"/>
          <a:ext cx="227607" cy="2172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 b="1">
              <a:solidFill>
                <a:srgbClr val="FF0000"/>
              </a:solidFill>
            </a:rPr>
            <a:t>×</a:t>
          </a:r>
          <a:endParaRPr kumimoji="1" lang="ja-JP" altLang="en-US" sz="1100" b="1">
            <a:solidFill>
              <a:srgbClr val="FF0000"/>
            </a:solidFill>
          </a:endParaRPr>
        </a:p>
      </xdr:txBody>
    </xdr:sp>
    <xdr:clientData/>
  </xdr:twoCellAnchor>
  <xdr:twoCellAnchor>
    <xdr:from>
      <xdr:col>48</xdr:col>
      <xdr:colOff>497085</xdr:colOff>
      <xdr:row>247</xdr:row>
      <xdr:rowOff>35415</xdr:rowOff>
    </xdr:from>
    <xdr:to>
      <xdr:col>49</xdr:col>
      <xdr:colOff>107472</xdr:colOff>
      <xdr:row>248</xdr:row>
      <xdr:rowOff>85074</xdr:rowOff>
    </xdr:to>
    <xdr:sp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48E2F219-E9FD-4EE0-96E0-7DEEE34FC318}"/>
            </a:ext>
          </a:extLst>
        </xdr:cNvPr>
        <xdr:cNvSpPr txBox="1"/>
      </xdr:nvSpPr>
      <xdr:spPr>
        <a:xfrm>
          <a:off x="17847825" y="40002315"/>
          <a:ext cx="227607" cy="2172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 b="1">
              <a:solidFill>
                <a:srgbClr val="FF0000"/>
              </a:solidFill>
            </a:rPr>
            <a:t>×</a:t>
          </a:r>
          <a:endParaRPr kumimoji="1" lang="ja-JP" altLang="en-US" sz="1100" b="1">
            <a:solidFill>
              <a:srgbClr val="FF0000"/>
            </a:solidFill>
          </a:endParaRPr>
        </a:p>
      </xdr:txBody>
    </xdr:sp>
    <xdr:clientData/>
  </xdr:twoCellAnchor>
  <xdr:twoCellAnchor>
    <xdr:from>
      <xdr:col>48</xdr:col>
      <xdr:colOff>497085</xdr:colOff>
      <xdr:row>272</xdr:row>
      <xdr:rowOff>35415</xdr:rowOff>
    </xdr:from>
    <xdr:to>
      <xdr:col>49</xdr:col>
      <xdr:colOff>107472</xdr:colOff>
      <xdr:row>273</xdr:row>
      <xdr:rowOff>85074</xdr:rowOff>
    </xdr:to>
    <xdr:sp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48E2F219-E9FD-4EE0-96E0-7DEEE34FC318}"/>
            </a:ext>
          </a:extLst>
        </xdr:cNvPr>
        <xdr:cNvSpPr txBox="1"/>
      </xdr:nvSpPr>
      <xdr:spPr>
        <a:xfrm>
          <a:off x="17847825" y="44002815"/>
          <a:ext cx="227607" cy="2172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 b="1">
              <a:solidFill>
                <a:srgbClr val="FF0000"/>
              </a:solidFill>
            </a:rPr>
            <a:t>×</a:t>
          </a:r>
          <a:endParaRPr kumimoji="1" lang="ja-JP" altLang="en-US" sz="1100" b="1">
            <a:solidFill>
              <a:srgbClr val="FF0000"/>
            </a:solidFill>
          </a:endParaRPr>
        </a:p>
      </xdr:txBody>
    </xdr:sp>
    <xdr:clientData/>
  </xdr:twoCellAnchor>
  <xdr:twoCellAnchor>
    <xdr:from>
      <xdr:col>48</xdr:col>
      <xdr:colOff>497085</xdr:colOff>
      <xdr:row>297</xdr:row>
      <xdr:rowOff>35415</xdr:rowOff>
    </xdr:from>
    <xdr:to>
      <xdr:col>49</xdr:col>
      <xdr:colOff>107472</xdr:colOff>
      <xdr:row>298</xdr:row>
      <xdr:rowOff>85074</xdr:rowOff>
    </xdr:to>
    <xdr:sp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48E2F219-E9FD-4EE0-96E0-7DEEE34FC318}"/>
            </a:ext>
          </a:extLst>
        </xdr:cNvPr>
        <xdr:cNvSpPr txBox="1"/>
      </xdr:nvSpPr>
      <xdr:spPr>
        <a:xfrm>
          <a:off x="17847825" y="48003315"/>
          <a:ext cx="227607" cy="2172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 b="1">
              <a:solidFill>
                <a:srgbClr val="FF0000"/>
              </a:solidFill>
            </a:rPr>
            <a:t>×</a:t>
          </a:r>
          <a:endParaRPr kumimoji="1" lang="ja-JP" altLang="en-US" sz="1100" b="1">
            <a:solidFill>
              <a:srgbClr val="FF0000"/>
            </a:solidFill>
          </a:endParaRPr>
        </a:p>
      </xdr:txBody>
    </xdr:sp>
    <xdr:clientData/>
  </xdr:twoCellAnchor>
  <xdr:twoCellAnchor>
    <xdr:from>
      <xdr:col>48</xdr:col>
      <xdr:colOff>497085</xdr:colOff>
      <xdr:row>322</xdr:row>
      <xdr:rowOff>35415</xdr:rowOff>
    </xdr:from>
    <xdr:to>
      <xdr:col>49</xdr:col>
      <xdr:colOff>107472</xdr:colOff>
      <xdr:row>323</xdr:row>
      <xdr:rowOff>85074</xdr:rowOff>
    </xdr:to>
    <xdr:sp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48E2F219-E9FD-4EE0-96E0-7DEEE34FC318}"/>
            </a:ext>
          </a:extLst>
        </xdr:cNvPr>
        <xdr:cNvSpPr txBox="1"/>
      </xdr:nvSpPr>
      <xdr:spPr>
        <a:xfrm>
          <a:off x="17847825" y="52003815"/>
          <a:ext cx="227607" cy="2325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 b="1">
              <a:solidFill>
                <a:srgbClr val="FF0000"/>
              </a:solidFill>
            </a:rPr>
            <a:t>×</a:t>
          </a:r>
          <a:endParaRPr kumimoji="1" lang="ja-JP" altLang="en-US" sz="1100" b="1">
            <a:solidFill>
              <a:srgbClr val="FF0000"/>
            </a:solidFill>
          </a:endParaRPr>
        </a:p>
      </xdr:txBody>
    </xdr:sp>
    <xdr:clientData/>
  </xdr:twoCellAnchor>
  <xdr:twoCellAnchor>
    <xdr:from>
      <xdr:col>48</xdr:col>
      <xdr:colOff>497085</xdr:colOff>
      <xdr:row>347</xdr:row>
      <xdr:rowOff>35415</xdr:rowOff>
    </xdr:from>
    <xdr:to>
      <xdr:col>49</xdr:col>
      <xdr:colOff>107472</xdr:colOff>
      <xdr:row>348</xdr:row>
      <xdr:rowOff>85074</xdr:rowOff>
    </xdr:to>
    <xdr:sp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48E2F219-E9FD-4EE0-96E0-7DEEE34FC318}"/>
            </a:ext>
          </a:extLst>
        </xdr:cNvPr>
        <xdr:cNvSpPr txBox="1"/>
      </xdr:nvSpPr>
      <xdr:spPr>
        <a:xfrm>
          <a:off x="17847825" y="56019555"/>
          <a:ext cx="227607" cy="2172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 b="1">
              <a:solidFill>
                <a:srgbClr val="FF0000"/>
              </a:solidFill>
            </a:rPr>
            <a:t>×</a:t>
          </a:r>
          <a:endParaRPr kumimoji="1" lang="ja-JP" altLang="en-US" sz="1100" b="1">
            <a:solidFill>
              <a:srgbClr val="FF0000"/>
            </a:solidFill>
          </a:endParaRPr>
        </a:p>
      </xdr:txBody>
    </xdr:sp>
    <xdr:clientData/>
  </xdr:twoCellAnchor>
  <xdr:twoCellAnchor>
    <xdr:from>
      <xdr:col>48</xdr:col>
      <xdr:colOff>497085</xdr:colOff>
      <xdr:row>371</xdr:row>
      <xdr:rowOff>35415</xdr:rowOff>
    </xdr:from>
    <xdr:to>
      <xdr:col>49</xdr:col>
      <xdr:colOff>107472</xdr:colOff>
      <xdr:row>372</xdr:row>
      <xdr:rowOff>85074</xdr:rowOff>
    </xdr:to>
    <xdr:sp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48E2F219-E9FD-4EE0-96E0-7DEEE34FC318}"/>
            </a:ext>
          </a:extLst>
        </xdr:cNvPr>
        <xdr:cNvSpPr txBox="1"/>
      </xdr:nvSpPr>
      <xdr:spPr>
        <a:xfrm>
          <a:off x="17847825" y="59852415"/>
          <a:ext cx="227607" cy="2172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 b="1">
              <a:solidFill>
                <a:srgbClr val="FF0000"/>
              </a:solidFill>
            </a:rPr>
            <a:t>×</a:t>
          </a:r>
          <a:endParaRPr kumimoji="1" lang="ja-JP" altLang="en-US" sz="1100" b="1">
            <a:solidFill>
              <a:srgbClr val="FF0000"/>
            </a:solidFill>
          </a:endParaRPr>
        </a:p>
      </xdr:txBody>
    </xdr:sp>
    <xdr:clientData/>
  </xdr:twoCellAnchor>
  <xdr:twoCellAnchor>
    <xdr:from>
      <xdr:col>48</xdr:col>
      <xdr:colOff>497085</xdr:colOff>
      <xdr:row>396</xdr:row>
      <xdr:rowOff>35415</xdr:rowOff>
    </xdr:from>
    <xdr:to>
      <xdr:col>49</xdr:col>
      <xdr:colOff>107472</xdr:colOff>
      <xdr:row>397</xdr:row>
      <xdr:rowOff>85074</xdr:rowOff>
    </xdr:to>
    <xdr:sp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48E2F219-E9FD-4EE0-96E0-7DEEE34FC318}"/>
            </a:ext>
          </a:extLst>
        </xdr:cNvPr>
        <xdr:cNvSpPr txBox="1"/>
      </xdr:nvSpPr>
      <xdr:spPr>
        <a:xfrm>
          <a:off x="17847825" y="63852915"/>
          <a:ext cx="227607" cy="2172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 b="1">
              <a:solidFill>
                <a:srgbClr val="FF0000"/>
              </a:solidFill>
            </a:rPr>
            <a:t>×</a:t>
          </a:r>
          <a:endParaRPr kumimoji="1" lang="ja-JP" altLang="en-US" sz="1100" b="1">
            <a:solidFill>
              <a:srgbClr val="FF0000"/>
            </a:solidFill>
          </a:endParaRPr>
        </a:p>
      </xdr:txBody>
    </xdr:sp>
    <xdr:clientData/>
  </xdr:twoCellAnchor>
  <xdr:twoCellAnchor>
    <xdr:from>
      <xdr:col>48</xdr:col>
      <xdr:colOff>497085</xdr:colOff>
      <xdr:row>421</xdr:row>
      <xdr:rowOff>35415</xdr:rowOff>
    </xdr:from>
    <xdr:to>
      <xdr:col>49</xdr:col>
      <xdr:colOff>107472</xdr:colOff>
      <xdr:row>422</xdr:row>
      <xdr:rowOff>85074</xdr:rowOff>
    </xdr:to>
    <xdr:sp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48E2F219-E9FD-4EE0-96E0-7DEEE34FC318}"/>
            </a:ext>
          </a:extLst>
        </xdr:cNvPr>
        <xdr:cNvSpPr txBox="1"/>
      </xdr:nvSpPr>
      <xdr:spPr>
        <a:xfrm>
          <a:off x="17847825" y="67853415"/>
          <a:ext cx="227607" cy="2172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 b="1">
              <a:solidFill>
                <a:srgbClr val="FF0000"/>
              </a:solidFill>
            </a:rPr>
            <a:t>×</a:t>
          </a:r>
          <a:endParaRPr kumimoji="1" lang="ja-JP" altLang="en-US" sz="1100" b="1">
            <a:solidFill>
              <a:srgbClr val="FF0000"/>
            </a:solidFill>
          </a:endParaRPr>
        </a:p>
      </xdr:txBody>
    </xdr:sp>
    <xdr:clientData/>
  </xdr:twoCellAnchor>
  <xdr:twoCellAnchor>
    <xdr:from>
      <xdr:col>48</xdr:col>
      <xdr:colOff>497085</xdr:colOff>
      <xdr:row>445</xdr:row>
      <xdr:rowOff>35415</xdr:rowOff>
    </xdr:from>
    <xdr:to>
      <xdr:col>49</xdr:col>
      <xdr:colOff>107472</xdr:colOff>
      <xdr:row>446</xdr:row>
      <xdr:rowOff>85074</xdr:rowOff>
    </xdr:to>
    <xdr:sp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48E2F219-E9FD-4EE0-96E0-7DEEE34FC318}"/>
            </a:ext>
          </a:extLst>
        </xdr:cNvPr>
        <xdr:cNvSpPr txBox="1"/>
      </xdr:nvSpPr>
      <xdr:spPr>
        <a:xfrm>
          <a:off x="17847825" y="71686275"/>
          <a:ext cx="227607" cy="2172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 b="1">
              <a:solidFill>
                <a:srgbClr val="FF0000"/>
              </a:solidFill>
            </a:rPr>
            <a:t>×</a:t>
          </a:r>
          <a:endParaRPr kumimoji="1" lang="ja-JP" altLang="en-US" sz="1100" b="1">
            <a:solidFill>
              <a:srgbClr val="FF0000"/>
            </a:solidFill>
          </a:endParaRPr>
        </a:p>
      </xdr:txBody>
    </xdr:sp>
    <xdr:clientData/>
  </xdr:twoCellAnchor>
  <xdr:twoCellAnchor>
    <xdr:from>
      <xdr:col>48</xdr:col>
      <xdr:colOff>497085</xdr:colOff>
      <xdr:row>469</xdr:row>
      <xdr:rowOff>35415</xdr:rowOff>
    </xdr:from>
    <xdr:to>
      <xdr:col>49</xdr:col>
      <xdr:colOff>107472</xdr:colOff>
      <xdr:row>470</xdr:row>
      <xdr:rowOff>85074</xdr:rowOff>
    </xdr:to>
    <xdr:sp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48E2F219-E9FD-4EE0-96E0-7DEEE34FC318}"/>
            </a:ext>
          </a:extLst>
        </xdr:cNvPr>
        <xdr:cNvSpPr txBox="1"/>
      </xdr:nvSpPr>
      <xdr:spPr>
        <a:xfrm>
          <a:off x="17847825" y="75519135"/>
          <a:ext cx="227607" cy="2172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 b="1">
              <a:solidFill>
                <a:srgbClr val="FF0000"/>
              </a:solidFill>
            </a:rPr>
            <a:t>×</a:t>
          </a:r>
          <a:endParaRPr kumimoji="1" lang="ja-JP" altLang="en-US" sz="1100" b="1">
            <a:solidFill>
              <a:srgbClr val="FF0000"/>
            </a:solidFill>
          </a:endParaRPr>
        </a:p>
      </xdr:txBody>
    </xdr:sp>
    <xdr:clientData/>
  </xdr:twoCellAnchor>
  <xdr:twoCellAnchor>
    <xdr:from>
      <xdr:col>48</xdr:col>
      <xdr:colOff>497085</xdr:colOff>
      <xdr:row>493</xdr:row>
      <xdr:rowOff>35415</xdr:rowOff>
    </xdr:from>
    <xdr:to>
      <xdr:col>49</xdr:col>
      <xdr:colOff>107472</xdr:colOff>
      <xdr:row>494</xdr:row>
      <xdr:rowOff>85074</xdr:rowOff>
    </xdr:to>
    <xdr:sp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48E2F219-E9FD-4EE0-96E0-7DEEE34FC318}"/>
            </a:ext>
          </a:extLst>
        </xdr:cNvPr>
        <xdr:cNvSpPr txBox="1"/>
      </xdr:nvSpPr>
      <xdr:spPr>
        <a:xfrm>
          <a:off x="17847825" y="79351995"/>
          <a:ext cx="227607" cy="2172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 b="1">
              <a:solidFill>
                <a:srgbClr val="FF0000"/>
              </a:solidFill>
            </a:rPr>
            <a:t>×</a:t>
          </a:r>
          <a:endParaRPr kumimoji="1" lang="ja-JP" altLang="en-US" sz="1100" b="1">
            <a:solidFill>
              <a:srgbClr val="FF0000"/>
            </a:solidFill>
          </a:endParaRPr>
        </a:p>
      </xdr:txBody>
    </xdr:sp>
    <xdr:clientData/>
  </xdr:twoCellAnchor>
  <xdr:twoCellAnchor>
    <xdr:from>
      <xdr:col>48</xdr:col>
      <xdr:colOff>497085</xdr:colOff>
      <xdr:row>517</xdr:row>
      <xdr:rowOff>35415</xdr:rowOff>
    </xdr:from>
    <xdr:to>
      <xdr:col>49</xdr:col>
      <xdr:colOff>107472</xdr:colOff>
      <xdr:row>518</xdr:row>
      <xdr:rowOff>85074</xdr:rowOff>
    </xdr:to>
    <xdr:sp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48E2F219-E9FD-4EE0-96E0-7DEEE34FC318}"/>
            </a:ext>
          </a:extLst>
        </xdr:cNvPr>
        <xdr:cNvSpPr txBox="1"/>
      </xdr:nvSpPr>
      <xdr:spPr>
        <a:xfrm>
          <a:off x="17847825" y="83184855"/>
          <a:ext cx="227607" cy="2172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 b="1">
              <a:solidFill>
                <a:srgbClr val="FF0000"/>
              </a:solidFill>
            </a:rPr>
            <a:t>×</a:t>
          </a:r>
          <a:endParaRPr kumimoji="1" lang="ja-JP" altLang="en-US" sz="1100" b="1">
            <a:solidFill>
              <a:srgbClr val="FF0000"/>
            </a:solidFill>
          </a:endParaRPr>
        </a:p>
      </xdr:txBody>
    </xdr:sp>
    <xdr:clientData/>
  </xdr:twoCellAnchor>
  <xdr:twoCellAnchor>
    <xdr:from>
      <xdr:col>41</xdr:col>
      <xdr:colOff>445951</xdr:colOff>
      <xdr:row>8</xdr:row>
      <xdr:rowOff>65553</xdr:rowOff>
    </xdr:from>
    <xdr:to>
      <xdr:col>42</xdr:col>
      <xdr:colOff>541924</xdr:colOff>
      <xdr:row>12</xdr:row>
      <xdr:rowOff>89387</xdr:rowOff>
    </xdr:to>
    <xdr:sp textlink="">
      <xdr:nvSpPr>
        <xdr:cNvPr id="25" name="額縁 24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2700-000003000000}"/>
            </a:ext>
          </a:extLst>
        </xdr:cNvPr>
        <xdr:cNvSpPr/>
      </xdr:nvSpPr>
      <xdr:spPr>
        <a:xfrm>
          <a:off x="13476151" y="1719093"/>
          <a:ext cx="713193" cy="694394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例</a:t>
          </a:r>
          <a:endParaRPr kumimoji="1" lang="en-US" altLang="ja-JP" sz="1600" b="1"/>
        </a:p>
      </xdr:txBody>
    </xdr:sp>
    <xdr:clientData fPrintsWithSheet="0"/>
  </xdr:twoCellAnchor>
  <xdr:twoCellAnchor>
    <xdr:from>
      <xdr:col>41</xdr:col>
      <xdr:colOff>392205</xdr:colOff>
      <xdr:row>3</xdr:row>
      <xdr:rowOff>212911</xdr:rowOff>
    </xdr:from>
    <xdr:to>
      <xdr:col>43</xdr:col>
      <xdr:colOff>368392</xdr:colOff>
      <xdr:row>7</xdr:row>
      <xdr:rowOff>98330</xdr:rowOff>
    </xdr:to>
    <xdr:sp textlink="">
      <xdr:nvSpPr>
        <xdr:cNvPr id="26" name="額縁 25">
          <a:hlinkClick xmlns:r="http://schemas.openxmlformats.org/officeDocument/2006/relationships" r:id=""/>
        </xdr:cNvPr>
        <xdr:cNvSpPr/>
      </xdr:nvSpPr>
      <xdr:spPr>
        <a:xfrm>
          <a:off x="13422405" y="944431"/>
          <a:ext cx="1210627" cy="639799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 b="1"/>
            <a:t>一覧に戻る</a:t>
          </a:r>
        </a:p>
      </xdr:txBody>
    </xdr:sp>
    <xdr:clientData fPrintsWithSheet="0"/>
  </xdr:twoCellAnchor>
</xdr:wsDr>
</file>

<file path=xl/externalLinks/_rels/externalLink1.xml.rels>&#65279;<?xml version="1.0" encoding="utf-8" standalone="yes"?>
<Relationships xmlns="http://schemas.openxmlformats.org/package/2006/relationships"><Relationship Id="rId1" Type="http://schemas.openxmlformats.org/officeDocument/2006/relationships/externalLinkPath" Target="#" TargetMode="External" 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改定履歴"/>
      <sheetName val="提出書類一覧"/>
      <sheetName val="入力シート"/>
      <sheetName val="010"/>
      <sheetName val="020"/>
      <sheetName val="021"/>
      <sheetName val="022"/>
      <sheetName val="030"/>
      <sheetName val="040"/>
      <sheetName val="050"/>
      <sheetName val="060"/>
      <sheetName val="080"/>
      <sheetName val="090"/>
      <sheetName val="100-1"/>
      <sheetName val="100-2"/>
      <sheetName val="110"/>
      <sheetName val="120"/>
      <sheetName val="130"/>
      <sheetName val="140"/>
      <sheetName val="150"/>
      <sheetName val="160"/>
      <sheetName val="170"/>
      <sheetName val="180"/>
      <sheetName val="190"/>
      <sheetName val="200"/>
      <sheetName val="210"/>
      <sheetName val="220"/>
      <sheetName val="ICT土工1000m3以上"/>
      <sheetName val="ICT土工1000m3未満"/>
      <sheetName val="ICT作業土工（床掘）"/>
      <sheetName val="ICT舗装工"/>
      <sheetName val="ICT河川浚渫工"/>
      <sheetName val="ICT付帯構造物設置工"/>
      <sheetName val="ICT法面工"/>
      <sheetName val="ICT地盤改良工"/>
      <sheetName val="ICT舗装工（修繕工）"/>
      <sheetName val="ICT基礎工"/>
      <sheetName val="ICT擁壁工"/>
      <sheetName val="ICT構造物工（橋梁上部）"/>
      <sheetName val="ICT構造物工（橋脚・橋台）"/>
      <sheetName val="ICTコンクリート堰堤工"/>
      <sheetName val="ICT範囲図"/>
      <sheetName val="ICTチェックシート"/>
      <sheetName val="230"/>
      <sheetName val="230-1(交替制)"/>
      <sheetName val="230-１-例"/>
      <sheetName val="230-2(現場閉所)"/>
      <sheetName val="230-2-例"/>
      <sheetName val="230-3(交替制・完全)"/>
      <sheetName val="230-3-例"/>
      <sheetName val="230-4(現場閉所・完全)"/>
      <sheetName val="230-4-例"/>
      <sheetName val="230-5(港湾工事 9か月以内の工期) "/>
      <sheetName val="230-6(港湾工事 9か月を超える工期)"/>
      <sheetName val="230-5,6-例"/>
      <sheetName val="240"/>
      <sheetName val="250"/>
      <sheetName val="270"/>
      <sheetName val="280"/>
      <sheetName val="290"/>
      <sheetName val="300"/>
      <sheetName val="310"/>
      <sheetName val="320"/>
      <sheetName val="330"/>
      <sheetName val="340"/>
      <sheetName val="340-2"/>
      <sheetName val="350"/>
      <sheetName val="360"/>
      <sheetName val="370"/>
      <sheetName val="380"/>
      <sheetName val="390"/>
      <sheetName val="390-1"/>
      <sheetName val="400"/>
      <sheetName val="410"/>
      <sheetName val="1220-1"/>
      <sheetName val="1220-2"/>
      <sheetName val="1220-3"/>
      <sheetName val="1270"/>
    </sheetNames>
    <sheetDataSet>
      <sheetData sheetId="0" refreshError="1"/>
      <sheetData sheetId="1" refreshError="1"/>
      <sheetData sheetId="2">
        <row r="10">
          <cell r="C10" t="str">
            <v>県道博多天神線排水性舗装工事（第２工区）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 refreshError="1"/>
      <sheetData sheetId="46"/>
      <sheetData sheetId="47" refreshError="1"/>
      <sheetData sheetId="48"/>
      <sheetData sheetId="49" refreshError="1"/>
      <sheetData sheetId="50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 /><Relationship Id="rId2" Type="http://schemas.openxmlformats.org/officeDocument/2006/relationships/drawing" Target="../drawings/drawing1.xml" /><Relationship Id="rId4" Type="http://schemas.openxmlformats.org/officeDocument/2006/relationships/comments" Target="../comments1.xml" /></Relationships>
</file>

<file path=xl/worksheets/_rels/sheet2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R531"/>
  <sheetViews>
    <sheetView view="pageBreakPreview" zoomScale="85" zoomScaleNormal="70" zoomScaleSheetLayoutView="85" workbookViewId="0">
      <selection activeCell="F8" sqref="F8"/>
    </sheetView>
  </sheetViews>
  <sheetFormatPr defaultColWidth="8.09765625" defaultRowHeight="13.2" x14ac:dyDescent="0.45"/>
  <cols>
    <col min="1" max="1" width="1.59765625" style="3" customWidth="1"/>
    <col min="2" max="2" width="4.796875" style="3" customWidth="1"/>
    <col min="3" max="4" width="7" style="3" customWidth="1"/>
    <col min="5" max="5" width="9" style="4" customWidth="1"/>
    <col min="6" max="36" width="3.3984375" style="4" customWidth="1"/>
    <col min="37" max="37" width="6.3984375" style="3" customWidth="1"/>
    <col min="38" max="38" width="6.3984375" style="4" customWidth="1"/>
    <col min="39" max="39" width="6.3984375" style="3" customWidth="1"/>
    <col min="40" max="40" width="8.796875" style="13" customWidth="1"/>
    <col min="41" max="41" width="8.19921875" style="3" customWidth="1"/>
    <col min="42" max="16384" width="8.09765625" style="3"/>
  </cols>
  <sheetData>
    <row r="1" spans="1:44" ht="19.2" x14ac:dyDescent="0.45">
      <c r="A1" s="1" t="s">
        <v>0</v>
      </c>
      <c r="B1" s="2"/>
      <c r="P1" s="5"/>
      <c r="AI1" s="6"/>
      <c r="AJ1" s="6"/>
      <c r="AK1" s="6"/>
      <c r="AL1" s="6"/>
      <c r="AM1" s="7"/>
      <c r="AN1" s="8"/>
      <c r="AO1" s="9" t="s">
        <v>1</v>
      </c>
    </row>
    <row r="2" spans="1:44" ht="19.2" x14ac:dyDescent="0.45">
      <c r="B2" s="2"/>
      <c r="P2" s="5"/>
      <c r="AI2" s="3"/>
      <c r="AJ2" s="10"/>
      <c r="AK2" s="10"/>
      <c r="AL2" s="10" t="s">
        <v>2</v>
      </c>
      <c r="AM2" s="11" t="s">
        <v>3</v>
      </c>
      <c r="AN2" s="11"/>
      <c r="AO2" s="11"/>
    </row>
    <row r="3" spans="1:44" ht="19.2" x14ac:dyDescent="0.45">
      <c r="B3" s="2"/>
      <c r="P3" s="5"/>
      <c r="AL3" s="12"/>
    </row>
    <row r="4" spans="1:44" ht="19.8" thickBot="1" x14ac:dyDescent="0.5">
      <c r="B4" s="2"/>
      <c r="P4" s="5"/>
      <c r="AL4" s="12"/>
      <c r="AM4" s="14" t="s">
        <v>4</v>
      </c>
      <c r="AN4" s="14"/>
      <c r="AO4" s="14"/>
    </row>
    <row r="5" spans="1:44" s="15" customFormat="1" ht="13.5" customHeight="1" x14ac:dyDescent="0.45">
      <c r="B5" s="16" t="s">
        <v>5</v>
      </c>
      <c r="C5" s="16"/>
      <c r="E5" s="4" t="s">
        <v>6</v>
      </c>
      <c r="F5" s="17"/>
      <c r="G5" s="17"/>
      <c r="H5" s="17"/>
      <c r="I5" s="17"/>
      <c r="J5" s="17"/>
      <c r="K5" s="17"/>
      <c r="L5" s="17"/>
      <c r="M5" s="17"/>
      <c r="N5" s="18"/>
      <c r="O5" s="19"/>
      <c r="P5" s="20" t="s">
        <v>7</v>
      </c>
      <c r="Q5" s="21"/>
      <c r="R5" s="21"/>
      <c r="S5" s="21"/>
      <c r="T5" s="21"/>
      <c r="U5" s="22" t="str">
        <f>IF(AND(U7="未達成",AO8&lt;0.285),"未達成","達成")</f>
        <v>未達成</v>
      </c>
      <c r="V5" s="22"/>
      <c r="W5" s="22"/>
      <c r="X5" s="23"/>
      <c r="AA5" s="24" t="s">
        <v>8</v>
      </c>
      <c r="AB5" s="24"/>
      <c r="AC5" s="25" t="s">
        <v>9</v>
      </c>
      <c r="AD5" s="25"/>
      <c r="AE5" s="25"/>
      <c r="AF5" s="25"/>
      <c r="AG5" s="25" t="s">
        <v>10</v>
      </c>
      <c r="AH5" s="25"/>
      <c r="AI5" s="25"/>
      <c r="AJ5" s="25"/>
      <c r="AK5" s="26" t="s">
        <v>11</v>
      </c>
      <c r="AL5" s="27" t="s">
        <v>12</v>
      </c>
      <c r="AM5" s="26" t="s">
        <v>13</v>
      </c>
      <c r="AN5" s="28" t="s">
        <v>14</v>
      </c>
      <c r="AO5" s="26" t="s">
        <v>15</v>
      </c>
      <c r="AP5" s="7"/>
      <c r="AQ5" s="7"/>
      <c r="AR5" s="7"/>
    </row>
    <row r="6" spans="1:44" s="7" customFormat="1" ht="13.5" customHeight="1" x14ac:dyDescent="0.45">
      <c r="B6" s="16" t="s">
        <v>16</v>
      </c>
      <c r="C6" s="16"/>
      <c r="E6" s="4" t="s">
        <v>6</v>
      </c>
      <c r="F6" s="29"/>
      <c r="G6" s="29"/>
      <c r="H6" s="29"/>
      <c r="I6" s="29"/>
      <c r="J6" s="29"/>
      <c r="K6" s="30"/>
      <c r="L6" s="31"/>
      <c r="M6" s="31"/>
      <c r="N6" s="32"/>
      <c r="O6" s="33"/>
      <c r="P6" s="34"/>
      <c r="Q6" s="35"/>
      <c r="R6" s="35"/>
      <c r="S6" s="35"/>
      <c r="T6" s="35"/>
      <c r="U6" s="36"/>
      <c r="V6" s="36"/>
      <c r="W6" s="36"/>
      <c r="X6" s="37"/>
      <c r="Z6" s="38"/>
      <c r="AA6" s="24"/>
      <c r="AB6" s="24"/>
      <c r="AC6" s="25"/>
      <c r="AD6" s="25"/>
      <c r="AE6" s="25"/>
      <c r="AF6" s="25"/>
      <c r="AG6" s="25"/>
      <c r="AH6" s="25"/>
      <c r="AI6" s="25"/>
      <c r="AJ6" s="25"/>
      <c r="AK6" s="26"/>
      <c r="AL6" s="27"/>
      <c r="AM6" s="26"/>
      <c r="AN6" s="28"/>
      <c r="AO6" s="26"/>
    </row>
    <row r="7" spans="1:44" s="7" customFormat="1" ht="13.5" customHeight="1" x14ac:dyDescent="0.45">
      <c r="B7" s="16" t="s">
        <v>17</v>
      </c>
      <c r="C7" s="16"/>
      <c r="E7" s="4" t="s">
        <v>6</v>
      </c>
      <c r="F7" s="39"/>
      <c r="G7" s="39"/>
      <c r="H7" s="39"/>
      <c r="I7" s="39"/>
      <c r="J7" s="39"/>
      <c r="K7" s="30"/>
      <c r="L7" s="31"/>
      <c r="M7" s="31"/>
      <c r="N7" s="32"/>
      <c r="O7" s="40"/>
      <c r="P7" s="41" t="s">
        <v>18</v>
      </c>
      <c r="Q7" s="42"/>
      <c r="R7" s="42"/>
      <c r="S7" s="42"/>
      <c r="T7" s="42"/>
      <c r="U7" s="43" t="str">
        <f>IF(COUNTIF(AO24:AO525,"NG")&gt;=1,"未達成","達成")</f>
        <v>未達成</v>
      </c>
      <c r="V7" s="43"/>
      <c r="W7" s="43"/>
      <c r="X7" s="44"/>
      <c r="Y7" s="38"/>
      <c r="Z7" s="38"/>
      <c r="AA7" s="24"/>
      <c r="AB7" s="24"/>
      <c r="AC7" s="25"/>
      <c r="AD7" s="25"/>
      <c r="AE7" s="25"/>
      <c r="AF7" s="25"/>
      <c r="AG7" s="25"/>
      <c r="AH7" s="25"/>
      <c r="AI7" s="25"/>
      <c r="AJ7" s="25"/>
      <c r="AK7" s="45" t="s">
        <v>19</v>
      </c>
      <c r="AL7" s="46" t="s">
        <v>20</v>
      </c>
      <c r="AM7" s="47" t="s">
        <v>21</v>
      </c>
      <c r="AN7" s="48" t="s">
        <v>22</v>
      </c>
      <c r="AO7" s="45" t="s">
        <v>23</v>
      </c>
    </row>
    <row r="8" spans="1:44" s="7" customFormat="1" ht="13.5" customHeight="1" thickBot="1" x14ac:dyDescent="0.5">
      <c r="B8" s="49"/>
      <c r="C8" s="50"/>
      <c r="E8" s="51"/>
      <c r="F8" s="52"/>
      <c r="G8" s="50"/>
      <c r="H8" s="30"/>
      <c r="I8" s="53"/>
      <c r="J8" s="53"/>
      <c r="K8" s="30"/>
      <c r="L8" s="53"/>
      <c r="M8" s="53"/>
      <c r="N8" s="32"/>
      <c r="P8" s="54"/>
      <c r="Q8" s="55"/>
      <c r="R8" s="55"/>
      <c r="S8" s="55"/>
      <c r="T8" s="55"/>
      <c r="U8" s="56"/>
      <c r="V8" s="56"/>
      <c r="W8" s="56"/>
      <c r="X8" s="57"/>
      <c r="AA8" s="58" t="s">
        <v>24</v>
      </c>
      <c r="AB8" s="58"/>
      <c r="AC8" s="59" t="s">
        <v>25</v>
      </c>
      <c r="AD8" s="59"/>
      <c r="AE8" s="59"/>
      <c r="AF8" s="59"/>
      <c r="AG8" s="60" t="s">
        <v>26</v>
      </c>
      <c r="AH8" s="60"/>
      <c r="AI8" s="60"/>
      <c r="AJ8" s="60"/>
      <c r="AK8" s="61">
        <f>IFERROR((AK29+AK53+AK77+AK101+AK125+AK149+AK173+AK197+AK221+AK245+AK269+AK293+AK317+AK341+AK365+AK389+AK413+AK437+AK461+AK485+AK509),"")</f>
        <v>31</v>
      </c>
      <c r="AL8" s="61">
        <f>IFERROR((AL29+AL53+AL77+AL101+AL125+AL149+AL173+AL197+AL221+AL245+AL269+AL293+AL317+AL341+AL365+AL389+AL413+AL437+AL461+AL485+AL509),"")</f>
        <v>0</v>
      </c>
      <c r="AM8" s="61">
        <f>IFERROR((AM29+AM53+AM77+AM101+AM125+AM149+AM173+AM197+AM221+AM245+AM269+AM293+AM317+AM341+AM365+AM389+AM413+AM437+AM461+AM485+AM509),"")</f>
        <v>0</v>
      </c>
      <c r="AN8" s="62">
        <f>IFERROR(ROUND(AM8/AK8,3),"")</f>
        <v>0</v>
      </c>
      <c r="AO8" s="63">
        <f>ROUND(AVERAGE(AN8:AN21),3)</f>
        <v>0</v>
      </c>
    </row>
    <row r="9" spans="1:44" s="7" customFormat="1" ht="13.5" customHeight="1" x14ac:dyDescent="0.45">
      <c r="B9" s="64" t="s">
        <v>27</v>
      </c>
      <c r="C9" s="64"/>
      <c r="E9" s="4" t="s">
        <v>6</v>
      </c>
      <c r="F9" s="65">
        <f>+F7-F6+1</f>
        <v>1</v>
      </c>
      <c r="G9" s="65"/>
      <c r="H9" s="65"/>
      <c r="I9" s="66"/>
      <c r="J9" s="53"/>
      <c r="K9" s="30"/>
      <c r="L9" s="53"/>
      <c r="M9" s="53"/>
      <c r="N9" s="32"/>
      <c r="O9" s="67"/>
      <c r="Y9" s="68"/>
      <c r="AA9" s="58"/>
      <c r="AB9" s="58"/>
      <c r="AC9" s="59"/>
      <c r="AD9" s="59"/>
      <c r="AE9" s="59"/>
      <c r="AF9" s="59"/>
      <c r="AG9" s="69" t="s">
        <v>28</v>
      </c>
      <c r="AH9" s="69"/>
      <c r="AI9" s="69"/>
      <c r="AJ9" s="69"/>
      <c r="AK9" s="70">
        <f t="shared" ref="AK9:AM13" si="0">IFERROR((AK30+AK54+AK78+AK102+AK126+AK150+AK174+AK198+AK222+AK246+AK270+AK294+AK318+AK342+AK366+AK390+AK414+AK438+AK462+AK486+AK510),"")</f>
        <v>31</v>
      </c>
      <c r="AL9" s="70">
        <f t="shared" si="0"/>
        <v>0</v>
      </c>
      <c r="AM9" s="70">
        <f t="shared" si="0"/>
        <v>0</v>
      </c>
      <c r="AN9" s="71">
        <f t="shared" ref="AN9:AN12" si="1">IFERROR(ROUND(AM9/AK9,3),"")</f>
        <v>0</v>
      </c>
      <c r="AO9" s="63"/>
    </row>
    <row r="10" spans="1:44" s="7" customFormat="1" ht="13.5" customHeight="1" x14ac:dyDescent="0.45">
      <c r="B10" s="72"/>
      <c r="K10" s="32"/>
      <c r="L10" s="67"/>
      <c r="M10" s="67"/>
      <c r="N10" s="32"/>
      <c r="O10" s="67"/>
      <c r="P10" s="67"/>
      <c r="Q10" s="32"/>
      <c r="R10" s="73"/>
      <c r="S10" s="73"/>
      <c r="T10" s="74"/>
      <c r="U10" s="74"/>
      <c r="V10" s="74"/>
      <c r="W10" s="6"/>
      <c r="X10" s="68"/>
      <c r="Y10" s="68"/>
      <c r="AA10" s="58"/>
      <c r="AB10" s="58"/>
      <c r="AC10" s="59"/>
      <c r="AD10" s="59"/>
      <c r="AE10" s="59"/>
      <c r="AF10" s="59"/>
      <c r="AG10" s="69" t="s">
        <v>29</v>
      </c>
      <c r="AH10" s="69"/>
      <c r="AI10" s="69"/>
      <c r="AJ10" s="69"/>
      <c r="AK10" s="70">
        <f t="shared" si="0"/>
        <v>31</v>
      </c>
      <c r="AL10" s="70">
        <f t="shared" si="0"/>
        <v>0</v>
      </c>
      <c r="AM10" s="70">
        <f t="shared" si="0"/>
        <v>0</v>
      </c>
      <c r="AN10" s="71">
        <f t="shared" si="1"/>
        <v>0</v>
      </c>
      <c r="AO10" s="63"/>
    </row>
    <row r="11" spans="1:44" s="7" customFormat="1" ht="13.5" customHeight="1" x14ac:dyDescent="0.45">
      <c r="B11" s="72"/>
      <c r="C11" s="33"/>
      <c r="D11" s="33"/>
      <c r="E11" s="51"/>
      <c r="F11" s="51"/>
      <c r="G11" s="51"/>
      <c r="H11" s="32"/>
      <c r="I11" s="67"/>
      <c r="J11" s="67"/>
      <c r="K11" s="32"/>
      <c r="L11" s="67"/>
      <c r="M11" s="67"/>
      <c r="N11" s="32"/>
      <c r="O11" s="67"/>
      <c r="P11" s="67"/>
      <c r="Q11" s="32"/>
      <c r="R11" s="73"/>
      <c r="S11" s="73"/>
      <c r="T11" s="74"/>
      <c r="U11" s="74"/>
      <c r="V11" s="74"/>
      <c r="W11" s="6"/>
      <c r="X11" s="68"/>
      <c r="Y11" s="68"/>
      <c r="AA11" s="58"/>
      <c r="AB11" s="58"/>
      <c r="AC11" s="59"/>
      <c r="AD11" s="59"/>
      <c r="AE11" s="59"/>
      <c r="AF11" s="59"/>
      <c r="AG11" s="69" t="s">
        <v>30</v>
      </c>
      <c r="AH11" s="69"/>
      <c r="AI11" s="69"/>
      <c r="AJ11" s="69"/>
      <c r="AK11" s="70">
        <f t="shared" si="0"/>
        <v>31</v>
      </c>
      <c r="AL11" s="70">
        <f t="shared" si="0"/>
        <v>0</v>
      </c>
      <c r="AM11" s="70">
        <f t="shared" si="0"/>
        <v>0</v>
      </c>
      <c r="AN11" s="71">
        <f t="shared" si="1"/>
        <v>0</v>
      </c>
      <c r="AO11" s="63"/>
    </row>
    <row r="12" spans="1:44" s="7" customFormat="1" ht="13.5" customHeight="1" x14ac:dyDescent="0.45">
      <c r="B12" s="72"/>
      <c r="C12" s="33"/>
      <c r="D12" s="33"/>
      <c r="E12" s="51"/>
      <c r="F12" s="51"/>
      <c r="G12" s="51"/>
      <c r="H12" s="32"/>
      <c r="I12" s="67"/>
      <c r="J12" s="67"/>
      <c r="K12" s="32"/>
      <c r="L12" s="67"/>
      <c r="M12" s="67"/>
      <c r="N12" s="32"/>
      <c r="O12" s="67"/>
      <c r="P12" s="67"/>
      <c r="Q12" s="32"/>
      <c r="R12" s="73"/>
      <c r="S12" s="73"/>
      <c r="T12" s="74"/>
      <c r="U12" s="74"/>
      <c r="V12" s="74"/>
      <c r="W12" s="6"/>
      <c r="X12" s="6"/>
      <c r="Y12" s="6"/>
      <c r="AA12" s="58"/>
      <c r="AB12" s="58"/>
      <c r="AC12" s="59"/>
      <c r="AD12" s="59"/>
      <c r="AE12" s="59"/>
      <c r="AF12" s="59"/>
      <c r="AG12" s="75" t="s">
        <v>31</v>
      </c>
      <c r="AH12" s="75"/>
      <c r="AI12" s="75"/>
      <c r="AJ12" s="75"/>
      <c r="AK12" s="70">
        <f t="shared" si="0"/>
        <v>31</v>
      </c>
      <c r="AL12" s="70">
        <f t="shared" si="0"/>
        <v>0</v>
      </c>
      <c r="AM12" s="70">
        <f t="shared" si="0"/>
        <v>0</v>
      </c>
      <c r="AN12" s="71">
        <f t="shared" si="1"/>
        <v>0</v>
      </c>
      <c r="AO12" s="63"/>
    </row>
    <row r="13" spans="1:44" s="7" customFormat="1" ht="13.5" customHeight="1" x14ac:dyDescent="0.45">
      <c r="B13" s="72"/>
      <c r="C13" s="33"/>
      <c r="D13" s="33"/>
      <c r="E13" s="51"/>
      <c r="F13" s="51"/>
      <c r="G13" s="51"/>
      <c r="H13" s="32"/>
      <c r="I13" s="67"/>
      <c r="J13" s="67"/>
      <c r="K13" s="32"/>
      <c r="L13" s="67"/>
      <c r="M13" s="67"/>
      <c r="N13" s="32"/>
      <c r="O13" s="67"/>
      <c r="P13" s="67"/>
      <c r="Q13" s="32"/>
      <c r="R13" s="73"/>
      <c r="S13" s="73"/>
      <c r="T13" s="74"/>
      <c r="U13" s="74"/>
      <c r="V13" s="74"/>
      <c r="W13" s="6"/>
      <c r="X13" s="6"/>
      <c r="Y13" s="6"/>
      <c r="AA13" s="58"/>
      <c r="AB13" s="58"/>
      <c r="AC13" s="59"/>
      <c r="AD13" s="59"/>
      <c r="AE13" s="59"/>
      <c r="AF13" s="59"/>
      <c r="AG13" s="76"/>
      <c r="AH13" s="76"/>
      <c r="AI13" s="76"/>
      <c r="AJ13" s="76"/>
      <c r="AK13" s="77" t="str">
        <f t="shared" si="0"/>
        <v/>
      </c>
      <c r="AL13" s="78" t="str">
        <f t="shared" si="0"/>
        <v/>
      </c>
      <c r="AM13" s="78" t="str">
        <f t="shared" si="0"/>
        <v/>
      </c>
      <c r="AN13" s="79" t="str">
        <f>IFERROR(ROUND(AM13/AK13,3),"")</f>
        <v/>
      </c>
      <c r="AO13" s="63"/>
    </row>
    <row r="14" spans="1:44" s="7" customFormat="1" ht="13.5" customHeight="1" x14ac:dyDescent="0.45">
      <c r="B14" s="72"/>
      <c r="C14" s="33"/>
      <c r="D14" s="33"/>
      <c r="E14" s="51"/>
      <c r="F14" s="51"/>
      <c r="G14" s="51"/>
      <c r="H14" s="32"/>
      <c r="I14" s="67"/>
      <c r="J14" s="67"/>
      <c r="K14" s="32"/>
      <c r="L14" s="67"/>
      <c r="M14" s="67"/>
      <c r="N14" s="32"/>
      <c r="O14" s="67"/>
      <c r="P14" s="67"/>
      <c r="Q14" s="32"/>
      <c r="R14" s="73"/>
      <c r="S14" s="73"/>
      <c r="T14" s="74"/>
      <c r="U14" s="74"/>
      <c r="V14" s="74"/>
      <c r="W14" s="6"/>
      <c r="X14" s="6"/>
      <c r="AA14" s="25" t="s">
        <v>32</v>
      </c>
      <c r="AB14" s="25"/>
      <c r="AC14" s="80" t="s">
        <v>33</v>
      </c>
      <c r="AD14" s="80"/>
      <c r="AE14" s="80"/>
      <c r="AF14" s="80"/>
      <c r="AG14" s="81" t="s">
        <v>26</v>
      </c>
      <c r="AH14" s="81"/>
      <c r="AI14" s="81"/>
      <c r="AJ14" s="82"/>
      <c r="AK14" s="61">
        <f>IFERROR((AK36+AK60+AK84+AK108+AK132+AK156+AK180+AK204+AK228+AK252+AK276+AK300+AK324+AK348+AK372+AK396+AK420+AK444+AK468+AK492+AK516),"")</f>
        <v>31</v>
      </c>
      <c r="AL14" s="61">
        <f t="shared" ref="AL14:AM15" si="2">IFERROR((AL36+AL60+AL84+AL108+AL132+AL156+AL180+AL204+AL228+AL252+AL276+AL300+AL324+AL348+AL372+AL396+AL420+AL444+AL468+AL492+AL516),"")</f>
        <v>0</v>
      </c>
      <c r="AM14" s="61">
        <f t="shared" si="2"/>
        <v>0</v>
      </c>
      <c r="AN14" s="62">
        <f>IFERROR(ROUND(AM14/AK14,3),"")</f>
        <v>0</v>
      </c>
      <c r="AO14" s="63"/>
    </row>
    <row r="15" spans="1:44" s="7" customFormat="1" ht="13.5" customHeight="1" x14ac:dyDescent="0.45">
      <c r="B15" s="72"/>
      <c r="C15" s="33"/>
      <c r="D15" s="33"/>
      <c r="E15" s="51"/>
      <c r="F15" s="51"/>
      <c r="G15" s="51"/>
      <c r="H15" s="32"/>
      <c r="I15" s="67"/>
      <c r="J15" s="67"/>
      <c r="K15" s="32"/>
      <c r="L15" s="67"/>
      <c r="M15" s="67"/>
      <c r="N15" s="32"/>
      <c r="O15" s="67"/>
      <c r="P15" s="67"/>
      <c r="Q15" s="32"/>
      <c r="R15" s="73"/>
      <c r="S15" s="73"/>
      <c r="T15" s="74"/>
      <c r="U15" s="74"/>
      <c r="V15" s="74"/>
      <c r="W15" s="6"/>
      <c r="X15" s="6"/>
      <c r="Y15" s="6"/>
      <c r="AA15" s="25"/>
      <c r="AB15" s="25"/>
      <c r="AC15" s="80"/>
      <c r="AD15" s="80"/>
      <c r="AE15" s="80"/>
      <c r="AF15" s="80"/>
      <c r="AG15" s="83" t="s">
        <v>28</v>
      </c>
      <c r="AH15" s="84"/>
      <c r="AI15" s="84"/>
      <c r="AJ15" s="85"/>
      <c r="AK15" s="70">
        <f>IFERROR((AK37+AK61+AK85+AK109+AK133+AK157+AK181+AK205+AK229+AK253+AK277+AK301+AK325+AK349+AK373+AK397+AK421+AK445+AK469+AK493+AK517),"")</f>
        <v>31</v>
      </c>
      <c r="AL15" s="70">
        <f t="shared" si="2"/>
        <v>0</v>
      </c>
      <c r="AM15" s="70">
        <f t="shared" si="2"/>
        <v>0</v>
      </c>
      <c r="AN15" s="71">
        <f t="shared" ref="AN15:AN17" si="3">IFERROR(ROUND(AM15/AK15,3),"")</f>
        <v>0</v>
      </c>
      <c r="AO15" s="63"/>
    </row>
    <row r="16" spans="1:44" s="7" customFormat="1" ht="13.5" customHeight="1" x14ac:dyDescent="0.45">
      <c r="B16" s="72"/>
      <c r="C16" s="33"/>
      <c r="D16" s="33"/>
      <c r="E16" s="51"/>
      <c r="F16" s="51"/>
      <c r="G16" s="51"/>
      <c r="H16" s="32"/>
      <c r="I16" s="67"/>
      <c r="J16" s="67"/>
      <c r="K16" s="32"/>
      <c r="L16" s="67"/>
      <c r="M16" s="67"/>
      <c r="N16" s="32"/>
      <c r="O16" s="67"/>
      <c r="P16" s="67"/>
      <c r="Q16" s="32"/>
      <c r="R16" s="73"/>
      <c r="S16" s="73"/>
      <c r="T16" s="74"/>
      <c r="U16" s="74"/>
      <c r="V16" s="74"/>
      <c r="W16" s="6"/>
      <c r="X16" s="6"/>
      <c r="Y16" s="6"/>
      <c r="AA16" s="25"/>
      <c r="AB16" s="25"/>
      <c r="AC16" s="80"/>
      <c r="AD16" s="80"/>
      <c r="AE16" s="80"/>
      <c r="AF16" s="80"/>
      <c r="AG16" s="83"/>
      <c r="AH16" s="84"/>
      <c r="AI16" s="84"/>
      <c r="AJ16" s="85"/>
      <c r="AK16" s="70" t="str">
        <f t="shared" ref="AK16:AM17" si="4">IFERROR((AK38+AK62+AK86+AK110+AK134+AK158+AK182+AK206+AK230+AK254+AK278+AK302+AK326+AK350+AK374+AK398+AK422+AK446+AK470+AK494+AK518),"")</f>
        <v/>
      </c>
      <c r="AL16" s="70" t="str">
        <f t="shared" si="4"/>
        <v/>
      </c>
      <c r="AM16" s="70" t="str">
        <f t="shared" si="4"/>
        <v/>
      </c>
      <c r="AN16" s="71" t="str">
        <f t="shared" si="3"/>
        <v/>
      </c>
      <c r="AO16" s="63"/>
    </row>
    <row r="17" spans="1:44" s="7" customFormat="1" ht="13.5" customHeight="1" x14ac:dyDescent="0.45">
      <c r="B17" s="72"/>
      <c r="C17" s="33"/>
      <c r="D17" s="33"/>
      <c r="E17" s="51"/>
      <c r="F17" s="51"/>
      <c r="G17" s="51"/>
      <c r="H17" s="32"/>
      <c r="I17" s="67"/>
      <c r="J17" s="67"/>
      <c r="K17" s="32"/>
      <c r="L17" s="67"/>
      <c r="M17" s="67"/>
      <c r="N17" s="32"/>
      <c r="O17" s="67"/>
      <c r="P17" s="67"/>
      <c r="Q17" s="32"/>
      <c r="R17" s="73"/>
      <c r="S17" s="73"/>
      <c r="T17" s="74"/>
      <c r="U17" s="74"/>
      <c r="V17" s="74"/>
      <c r="W17" s="6"/>
      <c r="X17" s="6"/>
      <c r="Y17" s="6"/>
      <c r="AA17" s="25"/>
      <c r="AB17" s="25"/>
      <c r="AC17" s="80"/>
      <c r="AD17" s="80"/>
      <c r="AE17" s="80"/>
      <c r="AF17" s="80"/>
      <c r="AG17" s="76"/>
      <c r="AH17" s="76"/>
      <c r="AI17" s="76"/>
      <c r="AJ17" s="76"/>
      <c r="AK17" s="78" t="str">
        <f t="shared" si="4"/>
        <v/>
      </c>
      <c r="AL17" s="78" t="str">
        <f t="shared" si="4"/>
        <v/>
      </c>
      <c r="AM17" s="78" t="str">
        <f t="shared" si="4"/>
        <v/>
      </c>
      <c r="AN17" s="79" t="str">
        <f t="shared" si="3"/>
        <v/>
      </c>
      <c r="AO17" s="63"/>
    </row>
    <row r="18" spans="1:44" s="7" customFormat="1" ht="13.5" customHeight="1" x14ac:dyDescent="0.45">
      <c r="B18" s="72"/>
      <c r="C18" s="33"/>
      <c r="D18" s="33"/>
      <c r="E18" s="51"/>
      <c r="F18" s="51"/>
      <c r="G18" s="51"/>
      <c r="H18" s="32"/>
      <c r="I18" s="67"/>
      <c r="J18" s="67"/>
      <c r="K18" s="32"/>
      <c r="L18" s="67"/>
      <c r="M18" s="67"/>
      <c r="N18" s="32"/>
      <c r="O18" s="67"/>
      <c r="P18" s="67"/>
      <c r="Q18" s="32"/>
      <c r="R18" s="73"/>
      <c r="S18" s="73"/>
      <c r="T18" s="74"/>
      <c r="U18" s="74"/>
      <c r="V18" s="74"/>
      <c r="W18" s="6"/>
      <c r="X18" s="6"/>
      <c r="Y18" s="6"/>
      <c r="AA18" s="25"/>
      <c r="AB18" s="25"/>
      <c r="AC18" s="80" t="s">
        <v>34</v>
      </c>
      <c r="AD18" s="80"/>
      <c r="AE18" s="80"/>
      <c r="AF18" s="80"/>
      <c r="AG18" s="80" t="s">
        <v>28</v>
      </c>
      <c r="AH18" s="80"/>
      <c r="AI18" s="80"/>
      <c r="AJ18" s="80"/>
      <c r="AK18" s="61">
        <f>IFERROR((AK41+AK65+AK89+AK113+AK137+AK161+AK185+AK209+AK233+AK257+AK281+AK305+AK329+AK353+AK377+AK401+AK425+AK449+AK473+AK497+AK521),"")</f>
        <v>31</v>
      </c>
      <c r="AL18" s="61">
        <f t="shared" ref="AL18:AM18" si="5">IFERROR((AL41+AL65+AL89+AL113+AL137+AL161+AL185+AL209+AL233+AL257+AL281+AL305+AL329+AL353+AL377+AL401+AL425+AL449+AL473+AL497+AL521),"")</f>
        <v>0</v>
      </c>
      <c r="AM18" s="61">
        <f t="shared" si="5"/>
        <v>0</v>
      </c>
      <c r="AN18" s="62">
        <f>IFERROR(ROUND(AM18/AK18,3),"")</f>
        <v>0</v>
      </c>
      <c r="AO18" s="63"/>
    </row>
    <row r="19" spans="1:44" s="7" customFormat="1" ht="13.5" customHeight="1" x14ac:dyDescent="0.45">
      <c r="B19" s="72"/>
      <c r="C19" s="33"/>
      <c r="D19" s="33"/>
      <c r="E19" s="51"/>
      <c r="F19" s="51"/>
      <c r="G19" s="51"/>
      <c r="H19" s="32"/>
      <c r="I19" s="67"/>
      <c r="J19" s="67"/>
      <c r="K19" s="32"/>
      <c r="L19" s="67"/>
      <c r="M19" s="67"/>
      <c r="N19" s="32"/>
      <c r="O19" s="67"/>
      <c r="P19" s="67"/>
      <c r="Q19" s="32"/>
      <c r="R19" s="73"/>
      <c r="S19" s="73"/>
      <c r="T19" s="74"/>
      <c r="U19" s="74"/>
      <c r="V19" s="74"/>
      <c r="W19" s="6"/>
      <c r="X19" s="6"/>
      <c r="Y19" s="6"/>
      <c r="Z19" s="6"/>
      <c r="AA19" s="25"/>
      <c r="AB19" s="25"/>
      <c r="AC19" s="80"/>
      <c r="AD19" s="80"/>
      <c r="AE19" s="80"/>
      <c r="AF19" s="80"/>
      <c r="AG19" s="80"/>
      <c r="AH19" s="80"/>
      <c r="AI19" s="80"/>
      <c r="AJ19" s="80"/>
      <c r="AK19" s="70" t="str">
        <f t="shared" ref="AK19:AM21" si="6">IFERROR((AK42+AK66+AK90+AK114+AK138+AK162+AK186+AK210+AK234+AK258+AK282+AK306+AK330+AK354+AK378+AK402+AK426+AK450+AK474+AK498+AK522),"")</f>
        <v/>
      </c>
      <c r="AL19" s="70" t="str">
        <f t="shared" si="6"/>
        <v/>
      </c>
      <c r="AM19" s="70" t="str">
        <f t="shared" si="6"/>
        <v/>
      </c>
      <c r="AN19" s="71" t="str">
        <f t="shared" ref="AN19:AN21" si="7">IFERROR(ROUND(AM19/AK19,3),"")</f>
        <v/>
      </c>
      <c r="AO19" s="63"/>
    </row>
    <row r="20" spans="1:44" s="7" customFormat="1" ht="13.5" customHeight="1" x14ac:dyDescent="0.45">
      <c r="B20" s="72"/>
      <c r="C20" s="33"/>
      <c r="D20" s="33"/>
      <c r="E20" s="51"/>
      <c r="F20" s="51"/>
      <c r="G20" s="51"/>
      <c r="H20" s="32"/>
      <c r="I20" s="67"/>
      <c r="J20" s="67"/>
      <c r="K20" s="32"/>
      <c r="L20" s="67"/>
      <c r="M20" s="67"/>
      <c r="N20" s="32"/>
      <c r="O20" s="67"/>
      <c r="P20" s="67"/>
      <c r="Q20" s="32"/>
      <c r="R20" s="73"/>
      <c r="S20" s="73"/>
      <c r="T20" s="74"/>
      <c r="U20" s="74"/>
      <c r="V20" s="74"/>
      <c r="W20" s="86"/>
      <c r="X20" s="86"/>
      <c r="Y20" s="86"/>
      <c r="Z20" s="86"/>
      <c r="AA20" s="25"/>
      <c r="AB20" s="25"/>
      <c r="AC20" s="80"/>
      <c r="AD20" s="80"/>
      <c r="AE20" s="80"/>
      <c r="AF20" s="80"/>
      <c r="AG20" s="80"/>
      <c r="AH20" s="80"/>
      <c r="AI20" s="80"/>
      <c r="AJ20" s="80"/>
      <c r="AK20" s="70" t="str">
        <f t="shared" si="6"/>
        <v/>
      </c>
      <c r="AL20" s="70" t="str">
        <f t="shared" si="6"/>
        <v/>
      </c>
      <c r="AM20" s="70" t="str">
        <f t="shared" si="6"/>
        <v/>
      </c>
      <c r="AN20" s="71" t="str">
        <f t="shared" si="7"/>
        <v/>
      </c>
      <c r="AO20" s="63"/>
    </row>
    <row r="21" spans="1:44" s="7" customFormat="1" ht="13.5" customHeight="1" x14ac:dyDescent="0.45">
      <c r="B21" s="72"/>
      <c r="C21" s="33"/>
      <c r="D21" s="33"/>
      <c r="E21" s="51"/>
      <c r="F21" s="51"/>
      <c r="G21" s="51"/>
      <c r="H21" s="32"/>
      <c r="I21" s="67"/>
      <c r="J21" s="67"/>
      <c r="K21" s="32"/>
      <c r="L21" s="67"/>
      <c r="M21" s="67"/>
      <c r="N21" s="32"/>
      <c r="O21" s="67"/>
      <c r="P21" s="67"/>
      <c r="Q21" s="32"/>
      <c r="R21" s="73"/>
      <c r="S21" s="73"/>
      <c r="T21" s="74"/>
      <c r="U21" s="74"/>
      <c r="V21" s="74"/>
      <c r="W21" s="86"/>
      <c r="X21" s="86"/>
      <c r="Y21" s="86"/>
      <c r="Z21" s="86"/>
      <c r="AA21" s="25"/>
      <c r="AB21" s="25"/>
      <c r="AC21" s="80"/>
      <c r="AD21" s="80"/>
      <c r="AE21" s="80"/>
      <c r="AF21" s="80"/>
      <c r="AG21" s="80"/>
      <c r="AH21" s="80"/>
      <c r="AI21" s="80"/>
      <c r="AJ21" s="80"/>
      <c r="AK21" s="87" t="str">
        <f t="shared" si="6"/>
        <v/>
      </c>
      <c r="AL21" s="87" t="str">
        <f t="shared" si="6"/>
        <v/>
      </c>
      <c r="AM21" s="87" t="str">
        <f t="shared" si="6"/>
        <v/>
      </c>
      <c r="AN21" s="88" t="str">
        <f t="shared" si="7"/>
        <v/>
      </c>
      <c r="AO21" s="63"/>
    </row>
    <row r="22" spans="1:44" ht="18" customHeight="1" x14ac:dyDescent="0.45">
      <c r="E22" s="89"/>
      <c r="F22" s="89"/>
      <c r="G22" s="89"/>
      <c r="H22" s="89"/>
      <c r="J22" s="90"/>
      <c r="K22" s="90"/>
      <c r="L22" s="90"/>
      <c r="M22" s="90"/>
      <c r="N22" s="91"/>
      <c r="O22" s="92"/>
      <c r="P22" s="92"/>
      <c r="Q22" s="92"/>
      <c r="S22" s="93"/>
      <c r="T22" s="93"/>
      <c r="U22" s="93"/>
      <c r="AD22" s="94"/>
      <c r="AE22" s="95"/>
      <c r="AF22" s="95"/>
      <c r="AG22" s="95"/>
      <c r="AH22" s="95"/>
      <c r="AI22" s="95"/>
      <c r="AJ22" s="95"/>
      <c r="AK22" s="95"/>
      <c r="AL22" s="96"/>
    </row>
    <row r="23" spans="1:44" ht="13.5" hidden="1" customHeight="1" x14ac:dyDescent="0.45">
      <c r="F23" s="3">
        <f>YEAR(F6)</f>
        <v>1900</v>
      </c>
      <c r="G23" s="3">
        <f>MONTH(F6)</f>
        <v>1</v>
      </c>
      <c r="H23" s="3"/>
      <c r="I23" s="97">
        <f>DATE(F23,G23,1)</f>
        <v>1</v>
      </c>
      <c r="Z23" s="98"/>
      <c r="AA23" s="98"/>
      <c r="AB23" s="98"/>
      <c r="AC23" s="98"/>
      <c r="AD23" s="98"/>
      <c r="AE23" s="98"/>
      <c r="AF23" s="98"/>
      <c r="AG23" s="98"/>
      <c r="AH23" s="98"/>
      <c r="AI23" s="98"/>
      <c r="AJ23" s="98"/>
    </row>
    <row r="24" spans="1:44" ht="13.5" customHeight="1" x14ac:dyDescent="0.45">
      <c r="B24" s="99"/>
      <c r="C24" s="100"/>
      <c r="D24" s="101"/>
      <c r="E24" s="102" t="s">
        <v>35</v>
      </c>
      <c r="F24" s="103">
        <f>F25</f>
        <v>1</v>
      </c>
      <c r="G24" s="104"/>
      <c r="H24" s="104"/>
      <c r="I24" s="104"/>
      <c r="J24" s="104"/>
      <c r="K24" s="104"/>
      <c r="L24" s="104"/>
      <c r="M24" s="104"/>
      <c r="N24" s="104"/>
      <c r="O24" s="104"/>
      <c r="P24" s="104"/>
      <c r="Q24" s="104"/>
      <c r="R24" s="104"/>
      <c r="S24" s="104"/>
      <c r="T24" s="104"/>
      <c r="U24" s="104"/>
      <c r="V24" s="104"/>
      <c r="W24" s="104"/>
      <c r="X24" s="104"/>
      <c r="Y24" s="104"/>
      <c r="Z24" s="104"/>
      <c r="AA24" s="104"/>
      <c r="AB24" s="104"/>
      <c r="AC24" s="104"/>
      <c r="AD24" s="104"/>
      <c r="AE24" s="104"/>
      <c r="AF24" s="104"/>
      <c r="AG24" s="104"/>
      <c r="AH24" s="104"/>
      <c r="AI24" s="104"/>
      <c r="AJ24" s="104"/>
      <c r="AK24" s="26" t="s">
        <v>36</v>
      </c>
      <c r="AL24" s="105" t="s">
        <v>37</v>
      </c>
      <c r="AM24" s="26" t="s">
        <v>13</v>
      </c>
      <c r="AN24" s="28" t="s">
        <v>38</v>
      </c>
      <c r="AO24" s="26" t="s">
        <v>39</v>
      </c>
      <c r="AQ24" s="106" t="s">
        <v>40</v>
      </c>
      <c r="AR24" s="106" t="s">
        <v>41</v>
      </c>
    </row>
    <row r="25" spans="1:44" ht="13.5" hidden="1" customHeight="1" x14ac:dyDescent="0.45">
      <c r="B25" s="107"/>
      <c r="C25" s="108"/>
      <c r="D25" s="109"/>
      <c r="E25" s="110"/>
      <c r="F25" s="111">
        <f>DATE($F23,$G23,1)</f>
        <v>1</v>
      </c>
      <c r="G25" s="112">
        <f>F25+1</f>
        <v>2</v>
      </c>
      <c r="H25" s="112">
        <f t="shared" ref="H25:AJ25" si="8">G25+1</f>
        <v>3</v>
      </c>
      <c r="I25" s="112">
        <f t="shared" si="8"/>
        <v>4</v>
      </c>
      <c r="J25" s="112">
        <f t="shared" si="8"/>
        <v>5</v>
      </c>
      <c r="K25" s="112">
        <f t="shared" si="8"/>
        <v>6</v>
      </c>
      <c r="L25" s="112">
        <f t="shared" si="8"/>
        <v>7</v>
      </c>
      <c r="M25" s="112">
        <f t="shared" si="8"/>
        <v>8</v>
      </c>
      <c r="N25" s="112">
        <f t="shared" si="8"/>
        <v>9</v>
      </c>
      <c r="O25" s="112">
        <f t="shared" si="8"/>
        <v>10</v>
      </c>
      <c r="P25" s="112">
        <f t="shared" si="8"/>
        <v>11</v>
      </c>
      <c r="Q25" s="112">
        <f t="shared" si="8"/>
        <v>12</v>
      </c>
      <c r="R25" s="112">
        <f t="shared" si="8"/>
        <v>13</v>
      </c>
      <c r="S25" s="112">
        <f t="shared" si="8"/>
        <v>14</v>
      </c>
      <c r="T25" s="112">
        <f t="shared" si="8"/>
        <v>15</v>
      </c>
      <c r="U25" s="112">
        <f t="shared" si="8"/>
        <v>16</v>
      </c>
      <c r="V25" s="112">
        <f t="shared" si="8"/>
        <v>17</v>
      </c>
      <c r="W25" s="112">
        <f t="shared" si="8"/>
        <v>18</v>
      </c>
      <c r="X25" s="112">
        <f t="shared" si="8"/>
        <v>19</v>
      </c>
      <c r="Y25" s="112">
        <f t="shared" si="8"/>
        <v>20</v>
      </c>
      <c r="Z25" s="112">
        <f t="shared" si="8"/>
        <v>21</v>
      </c>
      <c r="AA25" s="112">
        <f t="shared" si="8"/>
        <v>22</v>
      </c>
      <c r="AB25" s="112">
        <f t="shared" si="8"/>
        <v>23</v>
      </c>
      <c r="AC25" s="112">
        <f t="shared" si="8"/>
        <v>24</v>
      </c>
      <c r="AD25" s="112">
        <f t="shared" si="8"/>
        <v>25</v>
      </c>
      <c r="AE25" s="112">
        <f t="shared" si="8"/>
        <v>26</v>
      </c>
      <c r="AF25" s="112">
        <f t="shared" si="8"/>
        <v>27</v>
      </c>
      <c r="AG25" s="112">
        <f t="shared" si="8"/>
        <v>28</v>
      </c>
      <c r="AH25" s="112">
        <f t="shared" si="8"/>
        <v>29</v>
      </c>
      <c r="AI25" s="112">
        <f t="shared" si="8"/>
        <v>30</v>
      </c>
      <c r="AJ25" s="113">
        <f t="shared" si="8"/>
        <v>31</v>
      </c>
      <c r="AK25" s="26"/>
      <c r="AL25" s="105"/>
      <c r="AM25" s="26"/>
      <c r="AN25" s="28"/>
      <c r="AO25" s="26"/>
      <c r="AQ25" s="106"/>
      <c r="AR25" s="106"/>
    </row>
    <row r="26" spans="1:44" ht="13.5" customHeight="1" x14ac:dyDescent="0.45">
      <c r="B26" s="107"/>
      <c r="C26" s="108"/>
      <c r="D26" s="109"/>
      <c r="E26" s="110" t="s">
        <v>42</v>
      </c>
      <c r="F26" s="114">
        <f>IF(F25&gt;=F6,F25,"")</f>
        <v>1</v>
      </c>
      <c r="G26" s="115">
        <f t="shared" ref="G26:AH26" si="9">IF(G25&lt;$F6,"",IF(F25=EOMONTH(DATE($F23,$G23,1),0),"",IF(F25="","",F25+1)))</f>
        <v>2</v>
      </c>
      <c r="H26" s="115">
        <f t="shared" si="9"/>
        <v>3</v>
      </c>
      <c r="I26" s="115">
        <f t="shared" si="9"/>
        <v>4</v>
      </c>
      <c r="J26" s="115">
        <f t="shared" si="9"/>
        <v>5</v>
      </c>
      <c r="K26" s="115">
        <f t="shared" si="9"/>
        <v>6</v>
      </c>
      <c r="L26" s="115">
        <f t="shared" si="9"/>
        <v>7</v>
      </c>
      <c r="M26" s="115">
        <f t="shared" si="9"/>
        <v>8</v>
      </c>
      <c r="N26" s="115">
        <f t="shared" si="9"/>
        <v>9</v>
      </c>
      <c r="O26" s="115">
        <f t="shared" si="9"/>
        <v>10</v>
      </c>
      <c r="P26" s="115">
        <f t="shared" si="9"/>
        <v>11</v>
      </c>
      <c r="Q26" s="115">
        <f t="shared" si="9"/>
        <v>12</v>
      </c>
      <c r="R26" s="115">
        <f t="shared" si="9"/>
        <v>13</v>
      </c>
      <c r="S26" s="115">
        <f t="shared" si="9"/>
        <v>14</v>
      </c>
      <c r="T26" s="115">
        <f t="shared" si="9"/>
        <v>15</v>
      </c>
      <c r="U26" s="115">
        <f t="shared" si="9"/>
        <v>16</v>
      </c>
      <c r="V26" s="115">
        <f t="shared" si="9"/>
        <v>17</v>
      </c>
      <c r="W26" s="115">
        <f t="shared" si="9"/>
        <v>18</v>
      </c>
      <c r="X26" s="115">
        <f t="shared" si="9"/>
        <v>19</v>
      </c>
      <c r="Y26" s="115">
        <f t="shared" si="9"/>
        <v>20</v>
      </c>
      <c r="Z26" s="115">
        <f t="shared" si="9"/>
        <v>21</v>
      </c>
      <c r="AA26" s="115">
        <f t="shared" si="9"/>
        <v>22</v>
      </c>
      <c r="AB26" s="115">
        <f t="shared" si="9"/>
        <v>23</v>
      </c>
      <c r="AC26" s="115">
        <f t="shared" si="9"/>
        <v>24</v>
      </c>
      <c r="AD26" s="115">
        <f t="shared" si="9"/>
        <v>25</v>
      </c>
      <c r="AE26" s="115">
        <f t="shared" si="9"/>
        <v>26</v>
      </c>
      <c r="AF26" s="115">
        <f t="shared" si="9"/>
        <v>27</v>
      </c>
      <c r="AG26" s="115">
        <f t="shared" si="9"/>
        <v>28</v>
      </c>
      <c r="AH26" s="115">
        <f t="shared" si="9"/>
        <v>29</v>
      </c>
      <c r="AI26" s="115">
        <f>IF(AI25&lt;$F6,"",IF(AH25=EOMONTH(DATE($F23,$G23,1),0),"",IF(AH26="","",AH26+1)))</f>
        <v>30</v>
      </c>
      <c r="AJ26" s="116">
        <f>IF(AJ25&lt;$F6,"",IF(AI26=EOMONTH(DATE($F23,$G23,1),0),"",IF(AI26="","",AI26+1)))</f>
        <v>31</v>
      </c>
      <c r="AK26" s="26"/>
      <c r="AL26" s="105"/>
      <c r="AM26" s="26"/>
      <c r="AN26" s="28"/>
      <c r="AO26" s="26"/>
      <c r="AQ26" s="106"/>
      <c r="AR26" s="106"/>
    </row>
    <row r="27" spans="1:44" x14ac:dyDescent="0.45">
      <c r="B27" s="117"/>
      <c r="C27" s="118"/>
      <c r="D27" s="119"/>
      <c r="E27" s="120" t="s">
        <v>43</v>
      </c>
      <c r="F27" s="121" t="str">
        <f>IFERROR(TEXT(WEEKDAY(+F26),"aaa"),"")</f>
        <v>日</v>
      </c>
      <c r="G27" s="121" t="str">
        <f t="shared" ref="G27:AJ27" si="10">IFERROR(TEXT(WEEKDAY(+G26),"aaa"),"")</f>
        <v>月</v>
      </c>
      <c r="H27" s="121" t="str">
        <f t="shared" si="10"/>
        <v>火</v>
      </c>
      <c r="I27" s="121" t="str">
        <f t="shared" si="10"/>
        <v>水</v>
      </c>
      <c r="J27" s="121" t="str">
        <f t="shared" si="10"/>
        <v>木</v>
      </c>
      <c r="K27" s="121" t="str">
        <f>IFERROR(TEXT(WEEKDAY(+K26),"aaa"),"")</f>
        <v>金</v>
      </c>
      <c r="L27" s="121" t="str">
        <f t="shared" si="10"/>
        <v>土</v>
      </c>
      <c r="M27" s="121" t="str">
        <f t="shared" si="10"/>
        <v>日</v>
      </c>
      <c r="N27" s="121" t="str">
        <f t="shared" si="10"/>
        <v>月</v>
      </c>
      <c r="O27" s="121" t="str">
        <f t="shared" si="10"/>
        <v>火</v>
      </c>
      <c r="P27" s="121" t="str">
        <f t="shared" si="10"/>
        <v>水</v>
      </c>
      <c r="Q27" s="121" t="str">
        <f t="shared" si="10"/>
        <v>木</v>
      </c>
      <c r="R27" s="121" t="str">
        <f t="shared" si="10"/>
        <v>金</v>
      </c>
      <c r="S27" s="121" t="str">
        <f t="shared" si="10"/>
        <v>土</v>
      </c>
      <c r="T27" s="121" t="str">
        <f t="shared" si="10"/>
        <v>日</v>
      </c>
      <c r="U27" s="121" t="str">
        <f t="shared" si="10"/>
        <v>月</v>
      </c>
      <c r="V27" s="121" t="str">
        <f t="shared" si="10"/>
        <v>火</v>
      </c>
      <c r="W27" s="121" t="str">
        <f t="shared" si="10"/>
        <v>水</v>
      </c>
      <c r="X27" s="121" t="str">
        <f t="shared" si="10"/>
        <v>木</v>
      </c>
      <c r="Y27" s="121" t="str">
        <f t="shared" si="10"/>
        <v>金</v>
      </c>
      <c r="Z27" s="121" t="str">
        <f t="shared" si="10"/>
        <v>土</v>
      </c>
      <c r="AA27" s="121" t="str">
        <f t="shared" si="10"/>
        <v>日</v>
      </c>
      <c r="AB27" s="121" t="str">
        <f t="shared" si="10"/>
        <v>月</v>
      </c>
      <c r="AC27" s="121" t="str">
        <f t="shared" si="10"/>
        <v>火</v>
      </c>
      <c r="AD27" s="121" t="str">
        <f t="shared" si="10"/>
        <v>水</v>
      </c>
      <c r="AE27" s="121" t="str">
        <f t="shared" si="10"/>
        <v>木</v>
      </c>
      <c r="AF27" s="121" t="str">
        <f t="shared" si="10"/>
        <v>金</v>
      </c>
      <c r="AG27" s="121" t="str">
        <f t="shared" si="10"/>
        <v>土</v>
      </c>
      <c r="AH27" s="121" t="str">
        <f t="shared" si="10"/>
        <v>日</v>
      </c>
      <c r="AI27" s="121" t="str">
        <f t="shared" si="10"/>
        <v>月</v>
      </c>
      <c r="AJ27" s="122" t="str">
        <f t="shared" si="10"/>
        <v>火</v>
      </c>
      <c r="AK27" s="26"/>
      <c r="AL27" s="105"/>
      <c r="AM27" s="26"/>
      <c r="AN27" s="28"/>
      <c r="AO27" s="26"/>
      <c r="AQ27" s="106"/>
      <c r="AR27" s="106"/>
    </row>
    <row r="28" spans="1:44" ht="21" customHeight="1" x14ac:dyDescent="0.45">
      <c r="A28" s="123"/>
      <c r="B28" s="124" t="s">
        <v>44</v>
      </c>
      <c r="C28" s="125" t="s">
        <v>9</v>
      </c>
      <c r="D28" s="126" t="s">
        <v>10</v>
      </c>
      <c r="E28" s="127" t="s">
        <v>45</v>
      </c>
      <c r="F28" s="128"/>
      <c r="G28" s="129"/>
      <c r="H28" s="129"/>
      <c r="I28" s="129"/>
      <c r="J28" s="129"/>
      <c r="K28" s="129"/>
      <c r="L28" s="129"/>
      <c r="M28" s="129"/>
      <c r="N28" s="129"/>
      <c r="O28" s="129"/>
      <c r="P28" s="129"/>
      <c r="Q28" s="129"/>
      <c r="R28" s="129"/>
      <c r="S28" s="129"/>
      <c r="T28" s="129"/>
      <c r="U28" s="129"/>
      <c r="V28" s="129"/>
      <c r="W28" s="129"/>
      <c r="X28" s="129"/>
      <c r="Y28" s="129"/>
      <c r="Z28" s="129"/>
      <c r="AA28" s="129"/>
      <c r="AB28" s="129"/>
      <c r="AC28" s="129"/>
      <c r="AD28" s="129"/>
      <c r="AE28" s="129"/>
      <c r="AF28" s="129"/>
      <c r="AG28" s="129"/>
      <c r="AH28" s="129"/>
      <c r="AI28" s="129"/>
      <c r="AJ28" s="129"/>
      <c r="AK28" s="130" t="s">
        <v>19</v>
      </c>
      <c r="AL28" s="130" t="s">
        <v>20</v>
      </c>
      <c r="AM28" s="130" t="s">
        <v>21</v>
      </c>
      <c r="AN28" s="131" t="s">
        <v>22</v>
      </c>
      <c r="AO28" s="130" t="s">
        <v>23</v>
      </c>
      <c r="AQ28" s="132"/>
      <c r="AR28" s="132"/>
    </row>
    <row r="29" spans="1:44" ht="13.5" customHeight="1" x14ac:dyDescent="0.45">
      <c r="A29" s="133"/>
      <c r="B29" s="134" t="s">
        <v>24</v>
      </c>
      <c r="C29" s="135" t="s">
        <v>25</v>
      </c>
      <c r="D29" s="136" t="s">
        <v>26</v>
      </c>
      <c r="E29" s="137"/>
      <c r="F29" s="138"/>
      <c r="G29" s="139"/>
      <c r="H29" s="139"/>
      <c r="I29" s="3"/>
      <c r="J29" s="3"/>
      <c r="K29" s="139"/>
      <c r="L29" s="139"/>
      <c r="M29" s="139"/>
      <c r="N29" s="139"/>
      <c r="O29" s="139"/>
      <c r="P29" s="139"/>
      <c r="Q29" s="139"/>
      <c r="R29" s="139"/>
      <c r="S29" s="139"/>
      <c r="T29" s="139"/>
      <c r="U29" s="139"/>
      <c r="V29" s="139"/>
      <c r="W29" s="139"/>
      <c r="X29" s="139"/>
      <c r="Y29" s="139"/>
      <c r="Z29" s="139"/>
      <c r="AA29" s="139"/>
      <c r="AB29" s="139"/>
      <c r="AC29" s="139"/>
      <c r="AD29" s="139"/>
      <c r="AE29" s="139"/>
      <c r="AF29" s="139"/>
      <c r="AG29" s="139"/>
      <c r="AH29" s="139"/>
      <c r="AI29" s="140"/>
      <c r="AJ29" s="140"/>
      <c r="AK29" s="141">
        <f>IF(D29="","",COUNT($F$26:$AJ$26)-AL29)</f>
        <v>31</v>
      </c>
      <c r="AL29" s="142">
        <f>IF(D29="","",AQ29+AR29)</f>
        <v>0</v>
      </c>
      <c r="AM29" s="142">
        <f t="shared" ref="AM29:AM33" si="11">IF(D29="","",COUNTIF(F29:AJ29,"休"))</f>
        <v>0</v>
      </c>
      <c r="AN29" s="143">
        <f t="shared" ref="AN29:AN34" si="12">IF(D29="","",IFERROR(ROUND(AM29/AK29,3),""))</f>
        <v>0</v>
      </c>
      <c r="AO29" s="144">
        <f>ROUND(AVERAGE(AN29:AN44),3)</f>
        <v>0</v>
      </c>
      <c r="AQ29" s="145">
        <f t="shared" ref="AQ29:AQ31" si="13">IF(D29="","",COUNTIF(F29:AJ29,"－"))</f>
        <v>0</v>
      </c>
      <c r="AR29" s="145">
        <f t="shared" ref="AR29:AR32" si="14">IF(D29="","",COUNTIF(F29:AJ29,"外"))</f>
        <v>0</v>
      </c>
    </row>
    <row r="30" spans="1:44" ht="13.5" customHeight="1" x14ac:dyDescent="0.45">
      <c r="B30" s="146"/>
      <c r="C30" s="147"/>
      <c r="D30" s="148" t="s">
        <v>28</v>
      </c>
      <c r="E30" s="137"/>
      <c r="F30" s="149"/>
      <c r="G30" s="150"/>
      <c r="H30" s="150"/>
      <c r="I30" s="3"/>
      <c r="J30" s="3"/>
      <c r="K30" s="150"/>
      <c r="L30" s="150"/>
      <c r="M30" s="150"/>
      <c r="N30" s="150"/>
      <c r="O30" s="150"/>
      <c r="P30" s="150"/>
      <c r="Q30" s="150"/>
      <c r="R30" s="150"/>
      <c r="S30" s="150"/>
      <c r="T30" s="150"/>
      <c r="U30" s="150"/>
      <c r="V30" s="150"/>
      <c r="W30" s="150"/>
      <c r="X30" s="150"/>
      <c r="Y30" s="150"/>
      <c r="Z30" s="150"/>
      <c r="AA30" s="150"/>
      <c r="AB30" s="150"/>
      <c r="AC30" s="150"/>
      <c r="AD30" s="150"/>
      <c r="AE30" s="150"/>
      <c r="AF30" s="150"/>
      <c r="AG30" s="150"/>
      <c r="AH30" s="150"/>
      <c r="AI30" s="151"/>
      <c r="AJ30" s="151"/>
      <c r="AK30" s="141">
        <f>IF(D30="","",COUNT($F$26:$AJ$26)-AL30)</f>
        <v>31</v>
      </c>
      <c r="AL30" s="152">
        <f t="shared" ref="AL30:AL33" si="15">IF(D30="","",AQ30+AR30)</f>
        <v>0</v>
      </c>
      <c r="AM30" s="152">
        <f t="shared" si="11"/>
        <v>0</v>
      </c>
      <c r="AN30" s="153">
        <f t="shared" si="12"/>
        <v>0</v>
      </c>
      <c r="AO30" s="154"/>
      <c r="AQ30" s="145">
        <f t="shared" si="13"/>
        <v>0</v>
      </c>
      <c r="AR30" s="145">
        <f t="shared" si="14"/>
        <v>0</v>
      </c>
    </row>
    <row r="31" spans="1:44" x14ac:dyDescent="0.45">
      <c r="B31" s="146"/>
      <c r="C31" s="147"/>
      <c r="D31" s="155" t="s">
        <v>29</v>
      </c>
      <c r="E31" s="137"/>
      <c r="F31" s="149"/>
      <c r="G31" s="150"/>
      <c r="H31" s="150"/>
      <c r="I31" s="150"/>
      <c r="J31" s="150"/>
      <c r="K31" s="150"/>
      <c r="L31" s="150"/>
      <c r="M31" s="150"/>
      <c r="N31" s="150"/>
      <c r="O31" s="150"/>
      <c r="P31" s="150"/>
      <c r="Q31" s="150"/>
      <c r="R31" s="150"/>
      <c r="S31" s="150"/>
      <c r="T31" s="150"/>
      <c r="U31" s="150"/>
      <c r="V31" s="150"/>
      <c r="W31" s="150"/>
      <c r="X31" s="150"/>
      <c r="Y31" s="150"/>
      <c r="Z31" s="150"/>
      <c r="AA31" s="150"/>
      <c r="AB31" s="150"/>
      <c r="AC31" s="150"/>
      <c r="AD31" s="150"/>
      <c r="AE31" s="150"/>
      <c r="AF31" s="150"/>
      <c r="AG31" s="150"/>
      <c r="AH31" s="151"/>
      <c r="AI31" s="151"/>
      <c r="AJ31" s="151"/>
      <c r="AK31" s="141">
        <f t="shared" ref="AK31:AK33" si="16">IF(D31="","",COUNT($F$26:$AJ$26)-AL31)</f>
        <v>31</v>
      </c>
      <c r="AL31" s="152">
        <f t="shared" si="15"/>
        <v>0</v>
      </c>
      <c r="AM31" s="152">
        <f t="shared" si="11"/>
        <v>0</v>
      </c>
      <c r="AN31" s="153">
        <f t="shared" si="12"/>
        <v>0</v>
      </c>
      <c r="AO31" s="154"/>
      <c r="AQ31" s="145">
        <f t="shared" si="13"/>
        <v>0</v>
      </c>
      <c r="AR31" s="145">
        <f t="shared" si="14"/>
        <v>0</v>
      </c>
    </row>
    <row r="32" spans="1:44" x14ac:dyDescent="0.45">
      <c r="B32" s="146"/>
      <c r="C32" s="147"/>
      <c r="D32" s="155" t="s">
        <v>30</v>
      </c>
      <c r="E32" s="156"/>
      <c r="F32" s="149"/>
      <c r="G32" s="150"/>
      <c r="H32" s="150"/>
      <c r="I32" s="150"/>
      <c r="J32" s="150"/>
      <c r="K32" s="150"/>
      <c r="L32" s="150"/>
      <c r="M32" s="150"/>
      <c r="N32" s="150"/>
      <c r="O32" s="150"/>
      <c r="P32" s="150"/>
      <c r="Q32" s="150"/>
      <c r="R32" s="150"/>
      <c r="S32" s="150"/>
      <c r="T32" s="150"/>
      <c r="U32" s="150"/>
      <c r="V32" s="150"/>
      <c r="W32" s="150"/>
      <c r="X32" s="150"/>
      <c r="Y32" s="150"/>
      <c r="Z32" s="150"/>
      <c r="AA32" s="150"/>
      <c r="AB32" s="150"/>
      <c r="AC32" s="150"/>
      <c r="AD32" s="150"/>
      <c r="AE32" s="150"/>
      <c r="AF32" s="150"/>
      <c r="AG32" s="150"/>
      <c r="AH32" s="151"/>
      <c r="AI32" s="151"/>
      <c r="AJ32" s="151"/>
      <c r="AK32" s="141">
        <f t="shared" si="16"/>
        <v>31</v>
      </c>
      <c r="AL32" s="152">
        <f>IF(D32="","",AQ32+AR32)</f>
        <v>0</v>
      </c>
      <c r="AM32" s="152">
        <f t="shared" si="11"/>
        <v>0</v>
      </c>
      <c r="AN32" s="153">
        <f t="shared" si="12"/>
        <v>0</v>
      </c>
      <c r="AO32" s="154"/>
      <c r="AQ32" s="145">
        <f>IF(D32="","",COUNTIF(F32:AJ32,"－"))</f>
        <v>0</v>
      </c>
      <c r="AR32" s="145">
        <f t="shared" si="14"/>
        <v>0</v>
      </c>
    </row>
    <row r="33" spans="1:44" x14ac:dyDescent="0.45">
      <c r="B33" s="146"/>
      <c r="C33" s="147"/>
      <c r="D33" s="155" t="s">
        <v>31</v>
      </c>
      <c r="E33" s="137"/>
      <c r="F33" s="149"/>
      <c r="G33" s="150"/>
      <c r="H33" s="150"/>
      <c r="I33" s="150"/>
      <c r="J33" s="150"/>
      <c r="K33" s="150"/>
      <c r="L33" s="150"/>
      <c r="M33" s="150"/>
      <c r="N33" s="150"/>
      <c r="O33" s="150"/>
      <c r="P33" s="150"/>
      <c r="Q33" s="150"/>
      <c r="R33" s="150"/>
      <c r="S33" s="150"/>
      <c r="T33" s="150"/>
      <c r="U33" s="150"/>
      <c r="V33" s="150"/>
      <c r="W33" s="150"/>
      <c r="X33" s="150"/>
      <c r="Y33" s="150"/>
      <c r="Z33" s="150"/>
      <c r="AA33" s="150"/>
      <c r="AB33" s="150"/>
      <c r="AC33" s="150"/>
      <c r="AD33" s="150"/>
      <c r="AE33" s="150"/>
      <c r="AF33" s="150"/>
      <c r="AG33" s="150"/>
      <c r="AH33" s="150"/>
      <c r="AI33" s="150"/>
      <c r="AJ33" s="150"/>
      <c r="AK33" s="141">
        <f t="shared" si="16"/>
        <v>31</v>
      </c>
      <c r="AL33" s="152">
        <f t="shared" si="15"/>
        <v>0</v>
      </c>
      <c r="AM33" s="152">
        <f t="shared" si="11"/>
        <v>0</v>
      </c>
      <c r="AN33" s="153">
        <f>IF(D33="","",IFERROR(ROUND(AM33/AK33,3),""))</f>
        <v>0</v>
      </c>
      <c r="AO33" s="154"/>
      <c r="AQ33" s="145">
        <f>IF(D33="","",COUNTIF(F33:AJ33,"－"))</f>
        <v>0</v>
      </c>
      <c r="AR33" s="145">
        <f>IF(D33="","",COUNTIF(F33:AJ33,"外"))</f>
        <v>0</v>
      </c>
    </row>
    <row r="34" spans="1:44" x14ac:dyDescent="0.45">
      <c r="B34" s="157"/>
      <c r="C34" s="158"/>
      <c r="D34" s="159"/>
      <c r="E34" s="160"/>
      <c r="F34" s="161"/>
      <c r="G34" s="162"/>
      <c r="H34" s="163"/>
      <c r="I34" s="163"/>
      <c r="J34" s="163"/>
      <c r="K34" s="163"/>
      <c r="L34" s="163"/>
      <c r="M34" s="163"/>
      <c r="N34" s="163"/>
      <c r="O34" s="163"/>
      <c r="P34" s="163"/>
      <c r="Q34" s="163"/>
      <c r="R34" s="163"/>
      <c r="S34" s="163"/>
      <c r="T34" s="163"/>
      <c r="U34" s="163"/>
      <c r="V34" s="163"/>
      <c r="W34" s="163"/>
      <c r="X34" s="163"/>
      <c r="Y34" s="163"/>
      <c r="Z34" s="163"/>
      <c r="AA34" s="163"/>
      <c r="AB34" s="163"/>
      <c r="AC34" s="163"/>
      <c r="AD34" s="163"/>
      <c r="AE34" s="163"/>
      <c r="AF34" s="163"/>
      <c r="AG34" s="164"/>
      <c r="AH34" s="164"/>
      <c r="AI34" s="164"/>
      <c r="AJ34" s="164"/>
      <c r="AK34" s="141" t="str">
        <f>IF(D34="","",COUNT($F$26:$AJ$26)-AL34)</f>
        <v/>
      </c>
      <c r="AL34" s="142" t="str">
        <f>IF(D34="","",AQ34+AR34)</f>
        <v/>
      </c>
      <c r="AM34" s="165" t="str">
        <f>IF(D34="","",COUNTIF(F34:AJ34,"休"))</f>
        <v/>
      </c>
      <c r="AN34" s="153" t="str">
        <f t="shared" si="12"/>
        <v/>
      </c>
      <c r="AO34" s="154"/>
      <c r="AQ34" s="145" t="str">
        <f>IF(D34="","",COUNTIF(F34:AJ34,"－"))</f>
        <v/>
      </c>
      <c r="AR34" s="145" t="str">
        <f>IF(D34="","",COUNTIF(F34:AJ34,"外"))</f>
        <v/>
      </c>
    </row>
    <row r="35" spans="1:44" ht="23.25" customHeight="1" x14ac:dyDescent="0.45">
      <c r="A35" s="123"/>
      <c r="B35" s="134" t="s">
        <v>32</v>
      </c>
      <c r="C35" s="135" t="s">
        <v>33</v>
      </c>
      <c r="D35" s="126" t="s">
        <v>10</v>
      </c>
      <c r="E35" s="166" t="s">
        <v>45</v>
      </c>
      <c r="F35" s="128"/>
      <c r="G35" s="129"/>
      <c r="H35" s="129"/>
      <c r="I35" s="129"/>
      <c r="J35" s="129"/>
      <c r="K35" s="129"/>
      <c r="L35" s="129"/>
      <c r="M35" s="129"/>
      <c r="N35" s="129"/>
      <c r="O35" s="129"/>
      <c r="P35" s="129"/>
      <c r="Q35" s="129"/>
      <c r="R35" s="129"/>
      <c r="S35" s="129"/>
      <c r="T35" s="129"/>
      <c r="U35" s="129"/>
      <c r="V35" s="129"/>
      <c r="W35" s="129"/>
      <c r="X35" s="129"/>
      <c r="Y35" s="129"/>
      <c r="Z35" s="129"/>
      <c r="AA35" s="129"/>
      <c r="AB35" s="129"/>
      <c r="AC35" s="129"/>
      <c r="AD35" s="129"/>
      <c r="AE35" s="129"/>
      <c r="AF35" s="129"/>
      <c r="AG35" s="167"/>
      <c r="AH35" s="167"/>
      <c r="AI35" s="167"/>
      <c r="AJ35" s="167"/>
      <c r="AK35" s="168"/>
      <c r="AL35" s="145"/>
      <c r="AM35" s="169"/>
      <c r="AN35" s="170"/>
      <c r="AO35" s="154"/>
      <c r="AQ35" s="7"/>
      <c r="AR35" s="7"/>
    </row>
    <row r="36" spans="1:44" ht="13.5" customHeight="1" x14ac:dyDescent="0.45">
      <c r="A36" s="133"/>
      <c r="B36" s="146"/>
      <c r="C36" s="147"/>
      <c r="D36" s="171" t="s">
        <v>26</v>
      </c>
      <c r="E36" s="137"/>
      <c r="F36" s="138"/>
      <c r="G36" s="139"/>
      <c r="H36" s="139"/>
      <c r="I36" s="139"/>
      <c r="J36" s="139"/>
      <c r="K36" s="139"/>
      <c r="L36" s="139"/>
      <c r="M36" s="139"/>
      <c r="N36" s="139"/>
      <c r="O36" s="139"/>
      <c r="P36" s="139"/>
      <c r="Q36" s="139"/>
      <c r="R36" s="139"/>
      <c r="S36" s="139"/>
      <c r="T36" s="139"/>
      <c r="U36" s="139"/>
      <c r="V36" s="139"/>
      <c r="W36" s="139"/>
      <c r="X36" s="139"/>
      <c r="Y36" s="139"/>
      <c r="Z36" s="139"/>
      <c r="AA36" s="139"/>
      <c r="AB36" s="139"/>
      <c r="AC36" s="139"/>
      <c r="AD36" s="139"/>
      <c r="AE36" s="139"/>
      <c r="AF36" s="139"/>
      <c r="AG36" s="139"/>
      <c r="AH36" s="140"/>
      <c r="AI36" s="140"/>
      <c r="AJ36" s="151"/>
      <c r="AK36" s="141">
        <f>IF(D36="","",COUNT($F$26:$AJ$26)-AL36)</f>
        <v>31</v>
      </c>
      <c r="AL36" s="142">
        <f>IF(D36="","",AQ36+AR36)</f>
        <v>0</v>
      </c>
      <c r="AM36" s="142">
        <f t="shared" ref="AM36:AM39" si="17">IF(D36="","",COUNTIF(F36:AJ36,"休"))</f>
        <v>0</v>
      </c>
      <c r="AN36" s="143">
        <f t="shared" ref="AN36:AN39" si="18">IF(D36="","",IFERROR(ROUND(AM36/AK36,3),""))</f>
        <v>0</v>
      </c>
      <c r="AO36" s="154"/>
      <c r="AQ36" s="145">
        <f>+COUNTIF(F36:AI36,"－")</f>
        <v>0</v>
      </c>
      <c r="AR36" s="145">
        <f>+COUNTIF(F36:AI36,"外")</f>
        <v>0</v>
      </c>
    </row>
    <row r="37" spans="1:44" ht="13.5" customHeight="1" x14ac:dyDescent="0.45">
      <c r="B37" s="146"/>
      <c r="C37" s="147"/>
      <c r="D37" s="148" t="s">
        <v>28</v>
      </c>
      <c r="E37" s="172"/>
      <c r="F37" s="149"/>
      <c r="G37" s="150"/>
      <c r="H37" s="150"/>
      <c r="I37" s="150"/>
      <c r="J37" s="150"/>
      <c r="K37" s="150"/>
      <c r="L37" s="150"/>
      <c r="M37" s="150"/>
      <c r="N37" s="150"/>
      <c r="O37" s="150"/>
      <c r="P37" s="150"/>
      <c r="Q37" s="150"/>
      <c r="R37" s="150"/>
      <c r="S37" s="150"/>
      <c r="T37" s="150"/>
      <c r="U37" s="150"/>
      <c r="V37" s="150"/>
      <c r="W37" s="150"/>
      <c r="X37" s="150"/>
      <c r="Y37" s="150"/>
      <c r="Z37" s="150"/>
      <c r="AA37" s="150"/>
      <c r="AB37" s="150"/>
      <c r="AC37" s="150"/>
      <c r="AD37" s="150"/>
      <c r="AE37" s="150"/>
      <c r="AF37" s="150"/>
      <c r="AG37" s="150"/>
      <c r="AH37" s="151"/>
      <c r="AI37" s="151"/>
      <c r="AJ37" s="151"/>
      <c r="AK37" s="141">
        <f>IF(D37="","",COUNT($F$26:$AJ$26)-AL37)</f>
        <v>31</v>
      </c>
      <c r="AL37" s="152">
        <f t="shared" ref="AL37:AL39" si="19">IF(D37="","",AQ37+AR37)</f>
        <v>0</v>
      </c>
      <c r="AM37" s="152">
        <f t="shared" si="17"/>
        <v>0</v>
      </c>
      <c r="AN37" s="153">
        <f t="shared" si="18"/>
        <v>0</v>
      </c>
      <c r="AO37" s="154"/>
      <c r="AQ37" s="145">
        <f>+COUNTIF(F37:AI37,"－")</f>
        <v>0</v>
      </c>
      <c r="AR37" s="145">
        <f>+COUNTIF(F37:AI37,"外")</f>
        <v>0</v>
      </c>
    </row>
    <row r="38" spans="1:44" x14ac:dyDescent="0.45">
      <c r="B38" s="146"/>
      <c r="C38" s="147"/>
      <c r="E38" s="172"/>
      <c r="F38" s="149"/>
      <c r="G38" s="150"/>
      <c r="H38" s="150"/>
      <c r="I38" s="150"/>
      <c r="J38" s="150"/>
      <c r="K38" s="150"/>
      <c r="L38" s="150"/>
      <c r="M38" s="150"/>
      <c r="N38" s="150"/>
      <c r="O38" s="150"/>
      <c r="P38" s="150"/>
      <c r="Q38" s="150"/>
      <c r="R38" s="150"/>
      <c r="S38" s="150"/>
      <c r="T38" s="150"/>
      <c r="U38" s="150"/>
      <c r="V38" s="150"/>
      <c r="W38" s="150"/>
      <c r="X38" s="150"/>
      <c r="Y38" s="150"/>
      <c r="Z38" s="150"/>
      <c r="AA38" s="150"/>
      <c r="AB38" s="150"/>
      <c r="AC38" s="150"/>
      <c r="AD38" s="150"/>
      <c r="AE38" s="150"/>
      <c r="AF38" s="150"/>
      <c r="AG38" s="151"/>
      <c r="AH38" s="151"/>
      <c r="AI38" s="151"/>
      <c r="AJ38" s="150"/>
      <c r="AK38" s="141" t="str">
        <f t="shared" ref="AK38:AK39" si="20">IF(D38="","",COUNT($F$26:$AJ$26)-AL38)</f>
        <v/>
      </c>
      <c r="AL38" s="152" t="str">
        <f t="shared" si="19"/>
        <v/>
      </c>
      <c r="AM38" s="152" t="str">
        <f t="shared" si="17"/>
        <v/>
      </c>
      <c r="AN38" s="153" t="str">
        <f t="shared" si="18"/>
        <v/>
      </c>
      <c r="AO38" s="154"/>
      <c r="AQ38" s="145">
        <f>+COUNTIF(F38:AJ38,"－")</f>
        <v>0</v>
      </c>
      <c r="AR38" s="145">
        <f>+COUNTIF(F38:AJ38,"外")</f>
        <v>0</v>
      </c>
    </row>
    <row r="39" spans="1:44" x14ac:dyDescent="0.45">
      <c r="B39" s="146"/>
      <c r="C39" s="158"/>
      <c r="D39" s="173"/>
      <c r="E39" s="174"/>
      <c r="F39" s="149"/>
      <c r="G39" s="175"/>
      <c r="H39" s="175"/>
      <c r="I39" s="175"/>
      <c r="J39" s="175"/>
      <c r="K39" s="175"/>
      <c r="L39" s="175"/>
      <c r="M39" s="175"/>
      <c r="N39" s="175"/>
      <c r="O39" s="175"/>
      <c r="P39" s="175"/>
      <c r="Q39" s="175"/>
      <c r="R39" s="175"/>
      <c r="S39" s="175"/>
      <c r="T39" s="175"/>
      <c r="U39" s="175"/>
      <c r="V39" s="175"/>
      <c r="W39" s="175"/>
      <c r="X39" s="175"/>
      <c r="Y39" s="175"/>
      <c r="Z39" s="175"/>
      <c r="AA39" s="175"/>
      <c r="AB39" s="175"/>
      <c r="AC39" s="175"/>
      <c r="AD39" s="175"/>
      <c r="AE39" s="175"/>
      <c r="AF39" s="175"/>
      <c r="AG39" s="140"/>
      <c r="AH39" s="140"/>
      <c r="AI39" s="140"/>
      <c r="AJ39" s="164"/>
      <c r="AK39" s="141" t="str">
        <f t="shared" si="20"/>
        <v/>
      </c>
      <c r="AL39" s="142" t="str">
        <f t="shared" si="19"/>
        <v/>
      </c>
      <c r="AM39" s="152" t="str">
        <f t="shared" si="17"/>
        <v/>
      </c>
      <c r="AN39" s="153" t="str">
        <f t="shared" si="18"/>
        <v/>
      </c>
      <c r="AO39" s="154"/>
      <c r="AQ39" s="145">
        <f>+COUNTIF(F39:AJ39,"－")</f>
        <v>0</v>
      </c>
      <c r="AR39" s="145">
        <f>+COUNTIF(F39:AJ39,"外")</f>
        <v>0</v>
      </c>
    </row>
    <row r="40" spans="1:44" ht="23.25" customHeight="1" x14ac:dyDescent="0.45">
      <c r="A40" s="123"/>
      <c r="B40" s="146"/>
      <c r="C40" s="135" t="s">
        <v>34</v>
      </c>
      <c r="D40" s="126" t="s">
        <v>10</v>
      </c>
      <c r="E40" s="176" t="s">
        <v>45</v>
      </c>
      <c r="F40" s="128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  <c r="W40" s="129"/>
      <c r="X40" s="129"/>
      <c r="Y40" s="129"/>
      <c r="Z40" s="129"/>
      <c r="AA40" s="129"/>
      <c r="AB40" s="129"/>
      <c r="AC40" s="129"/>
      <c r="AD40" s="129"/>
      <c r="AE40" s="129"/>
      <c r="AF40" s="129"/>
      <c r="AG40" s="167"/>
      <c r="AH40" s="167"/>
      <c r="AI40" s="167"/>
      <c r="AJ40" s="167"/>
      <c r="AK40" s="168"/>
      <c r="AL40" s="145"/>
      <c r="AM40" s="177"/>
      <c r="AN40" s="170"/>
      <c r="AO40" s="154"/>
      <c r="AQ40" s="7"/>
      <c r="AR40" s="7"/>
    </row>
    <row r="41" spans="1:44" ht="13.5" customHeight="1" x14ac:dyDescent="0.45">
      <c r="A41" s="133"/>
      <c r="B41" s="146"/>
      <c r="C41" s="147"/>
      <c r="D41" s="178" t="s">
        <v>28</v>
      </c>
      <c r="E41" s="137"/>
      <c r="F41" s="138"/>
      <c r="G41" s="139"/>
      <c r="H41" s="139"/>
      <c r="I41" s="139"/>
      <c r="J41" s="139"/>
      <c r="K41" s="139"/>
      <c r="L41" s="139"/>
      <c r="M41" s="139"/>
      <c r="N41" s="139"/>
      <c r="O41" s="139"/>
      <c r="P41" s="139"/>
      <c r="Q41" s="139"/>
      <c r="R41" s="139"/>
      <c r="S41" s="139"/>
      <c r="T41" s="139"/>
      <c r="U41" s="139"/>
      <c r="V41" s="139"/>
      <c r="W41" s="139"/>
      <c r="X41" s="139"/>
      <c r="Y41" s="139"/>
      <c r="Z41" s="139"/>
      <c r="AA41" s="139"/>
      <c r="AB41" s="139"/>
      <c r="AC41" s="139"/>
      <c r="AD41" s="139"/>
      <c r="AE41" s="139"/>
      <c r="AF41" s="139"/>
      <c r="AG41" s="139"/>
      <c r="AH41" s="179"/>
      <c r="AI41" s="179"/>
      <c r="AJ41" s="179"/>
      <c r="AK41" s="141">
        <f>IF(D41="","",COUNT($F$26:$AJ$26)-AL41)</f>
        <v>31</v>
      </c>
      <c r="AL41" s="142">
        <f>IF(D41="","",AQ41+AR41)</f>
        <v>0</v>
      </c>
      <c r="AM41" s="142">
        <f t="shared" ref="AM41:AM44" si="21">IF(D41="","",COUNTIF(F41:AJ41,"休"))</f>
        <v>0</v>
      </c>
      <c r="AN41" s="143">
        <f t="shared" ref="AN41:AN44" si="22">IF(D41="","",IFERROR(ROUND(AM41/AK41,3),""))</f>
        <v>0</v>
      </c>
      <c r="AO41" s="154"/>
      <c r="AQ41" s="145">
        <f>+COUNTIF(F41:AJ41,"－")</f>
        <v>0</v>
      </c>
      <c r="AR41" s="145">
        <f>+COUNTIF(F41:AJ41,"外")</f>
        <v>0</v>
      </c>
    </row>
    <row r="42" spans="1:44" ht="13.5" customHeight="1" x14ac:dyDescent="0.45">
      <c r="B42" s="146"/>
      <c r="C42" s="147"/>
      <c r="E42" s="172"/>
      <c r="F42" s="149"/>
      <c r="G42" s="150"/>
      <c r="H42" s="150"/>
      <c r="I42" s="150"/>
      <c r="J42" s="150"/>
      <c r="K42" s="150"/>
      <c r="L42" s="150"/>
      <c r="M42" s="150"/>
      <c r="N42" s="150"/>
      <c r="O42" s="150"/>
      <c r="P42" s="150"/>
      <c r="Q42" s="150"/>
      <c r="R42" s="150"/>
      <c r="S42" s="150"/>
      <c r="T42" s="150"/>
      <c r="U42" s="150"/>
      <c r="V42" s="150"/>
      <c r="W42" s="150"/>
      <c r="X42" s="150"/>
      <c r="Y42" s="150"/>
      <c r="Z42" s="150"/>
      <c r="AA42" s="150"/>
      <c r="AB42" s="150"/>
      <c r="AC42" s="150"/>
      <c r="AD42" s="150"/>
      <c r="AE42" s="150"/>
      <c r="AF42" s="150"/>
      <c r="AG42" s="151"/>
      <c r="AH42" s="151"/>
      <c r="AI42" s="151"/>
      <c r="AJ42" s="151"/>
      <c r="AK42" s="141" t="str">
        <f>IF(D42="","",COUNT($F$26:$AJ$26)-AL42)</f>
        <v/>
      </c>
      <c r="AL42" s="152" t="str">
        <f t="shared" ref="AL42:AL44" si="23">IF(D42="","",AQ42+AR42)</f>
        <v/>
      </c>
      <c r="AM42" s="152" t="str">
        <f t="shared" si="21"/>
        <v/>
      </c>
      <c r="AN42" s="153" t="str">
        <f t="shared" si="22"/>
        <v/>
      </c>
      <c r="AO42" s="154"/>
      <c r="AQ42" s="145">
        <f>+COUNTIF(F42:AJ42,"－")</f>
        <v>0</v>
      </c>
      <c r="AR42" s="145">
        <f>+COUNTIF(F42:AJ42,"外")</f>
        <v>0</v>
      </c>
    </row>
    <row r="43" spans="1:44" x14ac:dyDescent="0.45">
      <c r="B43" s="146"/>
      <c r="C43" s="147"/>
      <c r="D43" s="180"/>
      <c r="E43" s="172"/>
      <c r="F43" s="149"/>
      <c r="G43" s="150"/>
      <c r="H43" s="150"/>
      <c r="I43" s="150"/>
      <c r="J43" s="150"/>
      <c r="K43" s="150"/>
      <c r="L43" s="150"/>
      <c r="M43" s="150"/>
      <c r="N43" s="150"/>
      <c r="O43" s="150"/>
      <c r="P43" s="150"/>
      <c r="Q43" s="150"/>
      <c r="R43" s="150"/>
      <c r="S43" s="150"/>
      <c r="T43" s="150"/>
      <c r="U43" s="150"/>
      <c r="V43" s="150"/>
      <c r="W43" s="150"/>
      <c r="X43" s="150"/>
      <c r="Y43" s="150"/>
      <c r="Z43" s="150"/>
      <c r="AA43" s="150"/>
      <c r="AB43" s="150"/>
      <c r="AC43" s="150"/>
      <c r="AD43" s="150"/>
      <c r="AE43" s="150"/>
      <c r="AF43" s="150"/>
      <c r="AG43" s="151"/>
      <c r="AH43" s="151"/>
      <c r="AI43" s="151"/>
      <c r="AJ43" s="151"/>
      <c r="AK43" s="141" t="str">
        <f t="shared" ref="AK43:AK44" si="24">IF(D43="","",COUNT($F$26:$AJ$26)-AL43)</f>
        <v/>
      </c>
      <c r="AL43" s="152" t="str">
        <f t="shared" si="23"/>
        <v/>
      </c>
      <c r="AM43" s="152" t="str">
        <f t="shared" si="21"/>
        <v/>
      </c>
      <c r="AN43" s="153" t="str">
        <f t="shared" si="22"/>
        <v/>
      </c>
      <c r="AO43" s="154"/>
      <c r="AQ43" s="145">
        <f>+COUNTIF(F43:AJ43,"－")</f>
        <v>0</v>
      </c>
      <c r="AR43" s="145">
        <f>+COUNTIF(F43:AJ43,"外")</f>
        <v>0</v>
      </c>
    </row>
    <row r="44" spans="1:44" ht="13.8" thickBot="1" x14ac:dyDescent="0.5">
      <c r="B44" s="157"/>
      <c r="C44" s="158"/>
      <c r="D44" s="173"/>
      <c r="E44" s="174"/>
      <c r="F44" s="181"/>
      <c r="G44" s="162"/>
      <c r="H44" s="162"/>
      <c r="I44" s="162"/>
      <c r="J44" s="162"/>
      <c r="K44" s="162"/>
      <c r="L44" s="162"/>
      <c r="M44" s="162"/>
      <c r="N44" s="162"/>
      <c r="O44" s="162"/>
      <c r="P44" s="162"/>
      <c r="Q44" s="162"/>
      <c r="R44" s="162"/>
      <c r="S44" s="162"/>
      <c r="T44" s="162"/>
      <c r="U44" s="162"/>
      <c r="V44" s="162"/>
      <c r="W44" s="162"/>
      <c r="X44" s="162"/>
      <c r="Y44" s="162"/>
      <c r="Z44" s="162"/>
      <c r="AA44" s="162"/>
      <c r="AB44" s="162"/>
      <c r="AC44" s="162"/>
      <c r="AD44" s="162"/>
      <c r="AE44" s="162"/>
      <c r="AF44" s="162"/>
      <c r="AG44" s="182"/>
      <c r="AH44" s="182"/>
      <c r="AI44" s="182"/>
      <c r="AJ44" s="182"/>
      <c r="AK44" s="183" t="str">
        <f t="shared" si="24"/>
        <v/>
      </c>
      <c r="AL44" s="165" t="str">
        <f t="shared" si="23"/>
        <v/>
      </c>
      <c r="AM44" s="184" t="str">
        <f t="shared" si="21"/>
        <v/>
      </c>
      <c r="AN44" s="153" t="str">
        <f t="shared" si="22"/>
        <v/>
      </c>
      <c r="AO44" s="185"/>
      <c r="AQ44" s="145">
        <f>+COUNTIF(F44:AJ44,"－")</f>
        <v>0</v>
      </c>
      <c r="AR44" s="145">
        <f>+COUNTIF(F44:AJ44,"外")</f>
        <v>0</v>
      </c>
    </row>
    <row r="45" spans="1:44" ht="13.8" thickBot="1" x14ac:dyDescent="0.5">
      <c r="B45" s="186"/>
      <c r="C45" s="187"/>
      <c r="D45" s="180"/>
      <c r="E45" s="98"/>
      <c r="F45" s="140"/>
      <c r="G45" s="140"/>
      <c r="H45" s="140"/>
      <c r="I45" s="140"/>
      <c r="J45" s="140"/>
      <c r="K45" s="140"/>
      <c r="L45" s="140"/>
      <c r="M45" s="140"/>
      <c r="N45" s="140"/>
      <c r="O45" s="140"/>
      <c r="P45" s="140"/>
      <c r="Q45" s="140"/>
      <c r="R45" s="140"/>
      <c r="S45" s="140"/>
      <c r="T45" s="140"/>
      <c r="U45" s="140"/>
      <c r="V45" s="140"/>
      <c r="W45" s="140"/>
      <c r="X45" s="140"/>
      <c r="Y45" s="140"/>
      <c r="Z45" s="140"/>
      <c r="AA45" s="140"/>
      <c r="AB45" s="140"/>
      <c r="AC45" s="140"/>
      <c r="AD45" s="140"/>
      <c r="AE45" s="140"/>
      <c r="AF45" s="140"/>
      <c r="AG45" s="140"/>
      <c r="AH45" s="140"/>
      <c r="AI45" s="140"/>
      <c r="AJ45" s="140"/>
      <c r="AK45" s="188"/>
      <c r="AL45" s="189"/>
      <c r="AN45" s="190" t="s">
        <v>46</v>
      </c>
      <c r="AO45" s="191" t="str">
        <f>IF(AO29&gt;=0.285,"OK","NG")</f>
        <v>NG</v>
      </c>
      <c r="AQ45" s="189"/>
      <c r="AR45" s="189"/>
    </row>
    <row r="46" spans="1:44" x14ac:dyDescent="0.45">
      <c r="F46" s="192"/>
      <c r="G46" s="192"/>
      <c r="H46" s="192"/>
      <c r="I46" s="192"/>
      <c r="J46" s="192"/>
      <c r="K46" s="192"/>
      <c r="L46" s="192"/>
      <c r="M46" s="192"/>
      <c r="N46" s="192"/>
      <c r="O46" s="192"/>
      <c r="P46" s="192"/>
      <c r="Q46" s="192"/>
      <c r="R46" s="192"/>
      <c r="S46" s="192"/>
      <c r="T46" s="192"/>
      <c r="U46" s="192"/>
      <c r="V46" s="192"/>
      <c r="W46" s="192"/>
      <c r="X46" s="192"/>
      <c r="Y46" s="192"/>
      <c r="Z46" s="192"/>
      <c r="AA46" s="192"/>
      <c r="AB46" s="192"/>
      <c r="AC46" s="192"/>
      <c r="AD46" s="192"/>
      <c r="AE46" s="192"/>
      <c r="AF46" s="192"/>
      <c r="AG46" s="192"/>
      <c r="AH46" s="192"/>
      <c r="AI46" s="192"/>
      <c r="AJ46" s="192"/>
    </row>
    <row r="47" spans="1:44" hidden="1" x14ac:dyDescent="0.45">
      <c r="F47" s="4" t="e">
        <f>YEAR(F50)</f>
        <v>#VALUE!</v>
      </c>
      <c r="G47" s="4" t="e">
        <f>MONTH(F50)</f>
        <v>#VALUE!</v>
      </c>
    </row>
    <row r="48" spans="1:44" ht="13.5" customHeight="1" x14ac:dyDescent="0.45">
      <c r="B48" s="99"/>
      <c r="C48" s="100"/>
      <c r="D48" s="101"/>
      <c r="E48" s="193" t="s">
        <v>35</v>
      </c>
      <c r="F48" s="103" t="str">
        <f>F50</f>
        <v/>
      </c>
      <c r="G48" s="104"/>
      <c r="H48" s="104"/>
      <c r="I48" s="104"/>
      <c r="J48" s="104"/>
      <c r="K48" s="104"/>
      <c r="L48" s="104"/>
      <c r="M48" s="104"/>
      <c r="N48" s="104"/>
      <c r="O48" s="104"/>
      <c r="P48" s="104"/>
      <c r="Q48" s="104"/>
      <c r="R48" s="104"/>
      <c r="S48" s="104"/>
      <c r="T48" s="104"/>
      <c r="U48" s="104"/>
      <c r="V48" s="104"/>
      <c r="W48" s="104"/>
      <c r="X48" s="104"/>
      <c r="Y48" s="104"/>
      <c r="Z48" s="104"/>
      <c r="AA48" s="104"/>
      <c r="AB48" s="104"/>
      <c r="AC48" s="104"/>
      <c r="AD48" s="104"/>
      <c r="AE48" s="104"/>
      <c r="AF48" s="104"/>
      <c r="AG48" s="104"/>
      <c r="AH48" s="104"/>
      <c r="AI48" s="104"/>
      <c r="AJ48" s="104"/>
      <c r="AK48" s="26" t="s">
        <v>36</v>
      </c>
      <c r="AL48" s="105" t="s">
        <v>37</v>
      </c>
      <c r="AM48" s="26" t="s">
        <v>13</v>
      </c>
      <c r="AN48" s="28" t="s">
        <v>38</v>
      </c>
      <c r="AO48" s="26" t="s">
        <v>39</v>
      </c>
      <c r="AQ48" s="106" t="s">
        <v>40</v>
      </c>
      <c r="AR48" s="106" t="s">
        <v>41</v>
      </c>
    </row>
    <row r="49" spans="2:44" ht="13.5" hidden="1" customHeight="1" x14ac:dyDescent="0.45">
      <c r="B49" s="107"/>
      <c r="C49" s="108"/>
      <c r="D49" s="109"/>
      <c r="E49" s="194"/>
      <c r="F49" s="115" t="e">
        <f>DATE($F47,$G47,1)</f>
        <v>#VALUE!</v>
      </c>
      <c r="G49" s="115" t="e">
        <f>F49+1</f>
        <v>#VALUE!</v>
      </c>
      <c r="H49" s="115" t="e">
        <f t="shared" ref="H49:AJ49" si="25">G49+1</f>
        <v>#VALUE!</v>
      </c>
      <c r="I49" s="115" t="e">
        <f t="shared" si="25"/>
        <v>#VALUE!</v>
      </c>
      <c r="J49" s="115" t="e">
        <f t="shared" si="25"/>
        <v>#VALUE!</v>
      </c>
      <c r="K49" s="115" t="e">
        <f t="shared" si="25"/>
        <v>#VALUE!</v>
      </c>
      <c r="L49" s="115" t="e">
        <f t="shared" si="25"/>
        <v>#VALUE!</v>
      </c>
      <c r="M49" s="115" t="e">
        <f t="shared" si="25"/>
        <v>#VALUE!</v>
      </c>
      <c r="N49" s="115" t="e">
        <f t="shared" si="25"/>
        <v>#VALUE!</v>
      </c>
      <c r="O49" s="115" t="e">
        <f t="shared" si="25"/>
        <v>#VALUE!</v>
      </c>
      <c r="P49" s="115" t="e">
        <f t="shared" si="25"/>
        <v>#VALUE!</v>
      </c>
      <c r="Q49" s="115" t="e">
        <f t="shared" si="25"/>
        <v>#VALUE!</v>
      </c>
      <c r="R49" s="115" t="e">
        <f t="shared" si="25"/>
        <v>#VALUE!</v>
      </c>
      <c r="S49" s="115" t="e">
        <f t="shared" si="25"/>
        <v>#VALUE!</v>
      </c>
      <c r="T49" s="115" t="e">
        <f t="shared" si="25"/>
        <v>#VALUE!</v>
      </c>
      <c r="U49" s="115" t="e">
        <f t="shared" si="25"/>
        <v>#VALUE!</v>
      </c>
      <c r="V49" s="115" t="e">
        <f t="shared" si="25"/>
        <v>#VALUE!</v>
      </c>
      <c r="W49" s="115" t="e">
        <f t="shared" si="25"/>
        <v>#VALUE!</v>
      </c>
      <c r="X49" s="115" t="e">
        <f t="shared" si="25"/>
        <v>#VALUE!</v>
      </c>
      <c r="Y49" s="115" t="e">
        <f t="shared" si="25"/>
        <v>#VALUE!</v>
      </c>
      <c r="Z49" s="115" t="e">
        <f t="shared" si="25"/>
        <v>#VALUE!</v>
      </c>
      <c r="AA49" s="115" t="e">
        <f t="shared" si="25"/>
        <v>#VALUE!</v>
      </c>
      <c r="AB49" s="115" t="e">
        <f t="shared" si="25"/>
        <v>#VALUE!</v>
      </c>
      <c r="AC49" s="115" t="e">
        <f t="shared" si="25"/>
        <v>#VALUE!</v>
      </c>
      <c r="AD49" s="115" t="e">
        <f t="shared" si="25"/>
        <v>#VALUE!</v>
      </c>
      <c r="AE49" s="115" t="e">
        <f t="shared" si="25"/>
        <v>#VALUE!</v>
      </c>
      <c r="AF49" s="115" t="e">
        <f t="shared" si="25"/>
        <v>#VALUE!</v>
      </c>
      <c r="AG49" s="115" t="e">
        <f t="shared" si="25"/>
        <v>#VALUE!</v>
      </c>
      <c r="AH49" s="115" t="e">
        <f t="shared" si="25"/>
        <v>#VALUE!</v>
      </c>
      <c r="AI49" s="115" t="e">
        <f t="shared" si="25"/>
        <v>#VALUE!</v>
      </c>
      <c r="AJ49" s="115" t="e">
        <f t="shared" si="25"/>
        <v>#VALUE!</v>
      </c>
      <c r="AK49" s="26"/>
      <c r="AL49" s="105"/>
      <c r="AM49" s="26"/>
      <c r="AN49" s="28"/>
      <c r="AO49" s="26"/>
      <c r="AQ49" s="106"/>
      <c r="AR49" s="106"/>
    </row>
    <row r="50" spans="2:44" x14ac:dyDescent="0.45">
      <c r="B50" s="107"/>
      <c r="C50" s="108"/>
      <c r="D50" s="109"/>
      <c r="E50" s="195" t="s">
        <v>42</v>
      </c>
      <c r="F50" s="196" t="str">
        <f>IF(EDATE(F25,1)&gt;$F$7,"",EDATE(F25,1))</f>
        <v/>
      </c>
      <c r="G50" s="115" t="e">
        <f t="shared" ref="G50:AJ50" si="26">IF(G49&gt;$F$7,"",IF(F50=EOMONTH(DATE($F47,$G47,1),0),"",IF(F50="","",F50+1)))</f>
        <v>#VALUE!</v>
      </c>
      <c r="H50" s="115" t="e">
        <f t="shared" si="26"/>
        <v>#VALUE!</v>
      </c>
      <c r="I50" s="115" t="e">
        <f t="shared" si="26"/>
        <v>#VALUE!</v>
      </c>
      <c r="J50" s="115" t="e">
        <f t="shared" si="26"/>
        <v>#VALUE!</v>
      </c>
      <c r="K50" s="115" t="e">
        <f t="shared" si="26"/>
        <v>#VALUE!</v>
      </c>
      <c r="L50" s="115" t="e">
        <f t="shared" si="26"/>
        <v>#VALUE!</v>
      </c>
      <c r="M50" s="115" t="e">
        <f t="shared" si="26"/>
        <v>#VALUE!</v>
      </c>
      <c r="N50" s="115" t="e">
        <f t="shared" si="26"/>
        <v>#VALUE!</v>
      </c>
      <c r="O50" s="115" t="e">
        <f t="shared" si="26"/>
        <v>#VALUE!</v>
      </c>
      <c r="P50" s="115" t="e">
        <f t="shared" si="26"/>
        <v>#VALUE!</v>
      </c>
      <c r="Q50" s="115" t="e">
        <f t="shared" si="26"/>
        <v>#VALUE!</v>
      </c>
      <c r="R50" s="115" t="e">
        <f t="shared" si="26"/>
        <v>#VALUE!</v>
      </c>
      <c r="S50" s="115" t="e">
        <f t="shared" si="26"/>
        <v>#VALUE!</v>
      </c>
      <c r="T50" s="115" t="e">
        <f t="shared" si="26"/>
        <v>#VALUE!</v>
      </c>
      <c r="U50" s="115" t="e">
        <f t="shared" si="26"/>
        <v>#VALUE!</v>
      </c>
      <c r="V50" s="115" t="e">
        <f t="shared" si="26"/>
        <v>#VALUE!</v>
      </c>
      <c r="W50" s="115" t="e">
        <f t="shared" si="26"/>
        <v>#VALUE!</v>
      </c>
      <c r="X50" s="115" t="e">
        <f t="shared" si="26"/>
        <v>#VALUE!</v>
      </c>
      <c r="Y50" s="115" t="e">
        <f t="shared" si="26"/>
        <v>#VALUE!</v>
      </c>
      <c r="Z50" s="115" t="e">
        <f t="shared" si="26"/>
        <v>#VALUE!</v>
      </c>
      <c r="AA50" s="115" t="e">
        <f t="shared" si="26"/>
        <v>#VALUE!</v>
      </c>
      <c r="AB50" s="115" t="e">
        <f t="shared" si="26"/>
        <v>#VALUE!</v>
      </c>
      <c r="AC50" s="115" t="e">
        <f t="shared" si="26"/>
        <v>#VALUE!</v>
      </c>
      <c r="AD50" s="115" t="e">
        <f t="shared" si="26"/>
        <v>#VALUE!</v>
      </c>
      <c r="AE50" s="115" t="e">
        <f t="shared" si="26"/>
        <v>#VALUE!</v>
      </c>
      <c r="AF50" s="115" t="e">
        <f t="shared" si="26"/>
        <v>#VALUE!</v>
      </c>
      <c r="AG50" s="115" t="e">
        <f t="shared" si="26"/>
        <v>#VALUE!</v>
      </c>
      <c r="AH50" s="115" t="e">
        <f t="shared" si="26"/>
        <v>#VALUE!</v>
      </c>
      <c r="AI50" s="115" t="e">
        <f t="shared" si="26"/>
        <v>#VALUE!</v>
      </c>
      <c r="AJ50" s="115" t="e">
        <f t="shared" si="26"/>
        <v>#VALUE!</v>
      </c>
      <c r="AK50" s="26"/>
      <c r="AL50" s="105"/>
      <c r="AM50" s="26"/>
      <c r="AN50" s="28"/>
      <c r="AO50" s="26"/>
      <c r="AQ50" s="106"/>
      <c r="AR50" s="106"/>
    </row>
    <row r="51" spans="2:44" s="199" customFormat="1" x14ac:dyDescent="0.45">
      <c r="B51" s="117"/>
      <c r="C51" s="118"/>
      <c r="D51" s="119"/>
      <c r="E51" s="197" t="s">
        <v>43</v>
      </c>
      <c r="F51" s="198" t="str">
        <f>IFERROR(TEXT(WEEKDAY(+F50),"aaa"),"")</f>
        <v/>
      </c>
      <c r="G51" s="198" t="str">
        <f t="shared" ref="G51:AJ51" si="27">IFERROR(TEXT(WEEKDAY(+G50),"aaa"),"")</f>
        <v/>
      </c>
      <c r="H51" s="198" t="str">
        <f t="shared" si="27"/>
        <v/>
      </c>
      <c r="I51" s="198" t="str">
        <f t="shared" si="27"/>
        <v/>
      </c>
      <c r="J51" s="198" t="str">
        <f t="shared" si="27"/>
        <v/>
      </c>
      <c r="K51" s="198" t="str">
        <f t="shared" si="27"/>
        <v/>
      </c>
      <c r="L51" s="198" t="str">
        <f t="shared" si="27"/>
        <v/>
      </c>
      <c r="M51" s="198" t="str">
        <f t="shared" si="27"/>
        <v/>
      </c>
      <c r="N51" s="198" t="str">
        <f t="shared" si="27"/>
        <v/>
      </c>
      <c r="O51" s="198" t="str">
        <f t="shared" si="27"/>
        <v/>
      </c>
      <c r="P51" s="198" t="str">
        <f t="shared" si="27"/>
        <v/>
      </c>
      <c r="Q51" s="198" t="str">
        <f t="shared" si="27"/>
        <v/>
      </c>
      <c r="R51" s="198" t="str">
        <f t="shared" si="27"/>
        <v/>
      </c>
      <c r="S51" s="198" t="str">
        <f t="shared" si="27"/>
        <v/>
      </c>
      <c r="T51" s="198" t="str">
        <f t="shared" si="27"/>
        <v/>
      </c>
      <c r="U51" s="198" t="str">
        <f t="shared" si="27"/>
        <v/>
      </c>
      <c r="V51" s="198" t="str">
        <f t="shared" si="27"/>
        <v/>
      </c>
      <c r="W51" s="198" t="str">
        <f t="shared" si="27"/>
        <v/>
      </c>
      <c r="X51" s="198" t="str">
        <f t="shared" si="27"/>
        <v/>
      </c>
      <c r="Y51" s="198" t="str">
        <f t="shared" si="27"/>
        <v/>
      </c>
      <c r="Z51" s="198" t="str">
        <f t="shared" si="27"/>
        <v/>
      </c>
      <c r="AA51" s="198" t="str">
        <f t="shared" si="27"/>
        <v/>
      </c>
      <c r="AB51" s="198" t="str">
        <f t="shared" si="27"/>
        <v/>
      </c>
      <c r="AC51" s="198" t="str">
        <f t="shared" si="27"/>
        <v/>
      </c>
      <c r="AD51" s="198" t="str">
        <f>IFERROR(TEXT(WEEKDAY(+AD50),"aaa"),"")</f>
        <v/>
      </c>
      <c r="AE51" s="198" t="str">
        <f t="shared" si="27"/>
        <v/>
      </c>
      <c r="AF51" s="198" t="str">
        <f t="shared" si="27"/>
        <v/>
      </c>
      <c r="AG51" s="198" t="str">
        <f t="shared" si="27"/>
        <v/>
      </c>
      <c r="AH51" s="198" t="str">
        <f t="shared" si="27"/>
        <v/>
      </c>
      <c r="AI51" s="198" t="str">
        <f t="shared" si="27"/>
        <v/>
      </c>
      <c r="AJ51" s="198" t="str">
        <f t="shared" si="27"/>
        <v/>
      </c>
      <c r="AK51" s="26"/>
      <c r="AL51" s="105"/>
      <c r="AM51" s="26"/>
      <c r="AN51" s="28"/>
      <c r="AO51" s="26"/>
      <c r="AP51" s="3"/>
      <c r="AQ51" s="106"/>
      <c r="AR51" s="106"/>
    </row>
    <row r="52" spans="2:44" s="199" customFormat="1" ht="21" customHeight="1" x14ac:dyDescent="0.45">
      <c r="B52" s="200" t="s">
        <v>44</v>
      </c>
      <c r="C52" s="201" t="s">
        <v>9</v>
      </c>
      <c r="D52" s="126" t="s">
        <v>10</v>
      </c>
      <c r="E52" s="127" t="s">
        <v>45</v>
      </c>
      <c r="F52" s="128"/>
      <c r="G52" s="129"/>
      <c r="H52" s="129"/>
      <c r="I52" s="129"/>
      <c r="J52" s="129"/>
      <c r="K52" s="129"/>
      <c r="L52" s="129"/>
      <c r="M52" s="129"/>
      <c r="N52" s="129"/>
      <c r="O52" s="129"/>
      <c r="P52" s="129"/>
      <c r="Q52" s="129"/>
      <c r="R52" s="129"/>
      <c r="S52" s="129"/>
      <c r="T52" s="129"/>
      <c r="U52" s="129"/>
      <c r="V52" s="129"/>
      <c r="W52" s="129"/>
      <c r="X52" s="129"/>
      <c r="Y52" s="129"/>
      <c r="Z52" s="129"/>
      <c r="AA52" s="129"/>
      <c r="AB52" s="129"/>
      <c r="AC52" s="129"/>
      <c r="AD52" s="129"/>
      <c r="AE52" s="129"/>
      <c r="AF52" s="129"/>
      <c r="AG52" s="167"/>
      <c r="AH52" s="167"/>
      <c r="AI52" s="167"/>
      <c r="AJ52" s="167"/>
      <c r="AK52" s="130" t="s">
        <v>19</v>
      </c>
      <c r="AL52" s="130" t="s">
        <v>20</v>
      </c>
      <c r="AM52" s="130" t="s">
        <v>21</v>
      </c>
      <c r="AN52" s="131" t="s">
        <v>22</v>
      </c>
      <c r="AO52" s="130" t="s">
        <v>23</v>
      </c>
      <c r="AP52" s="3"/>
      <c r="AQ52" s="132"/>
      <c r="AR52" s="132"/>
    </row>
    <row r="53" spans="2:44" s="199" customFormat="1" ht="13.5" customHeight="1" x14ac:dyDescent="0.45">
      <c r="B53" s="134" t="s">
        <v>24</v>
      </c>
      <c r="C53" s="135" t="s">
        <v>25</v>
      </c>
      <c r="D53" s="136" t="s">
        <v>26</v>
      </c>
      <c r="E53" s="137"/>
      <c r="F53" s="202"/>
      <c r="G53" s="203"/>
      <c r="H53" s="179"/>
      <c r="I53" s="139"/>
      <c r="J53" s="139"/>
      <c r="K53" s="139"/>
      <c r="L53" s="139"/>
      <c r="M53" s="139"/>
      <c r="N53" s="139"/>
      <c r="O53" s="139"/>
      <c r="P53" s="139"/>
      <c r="Q53" s="139"/>
      <c r="R53" s="139"/>
      <c r="S53" s="139"/>
      <c r="T53" s="139"/>
      <c r="U53" s="139"/>
      <c r="V53" s="139"/>
      <c r="W53" s="139"/>
      <c r="X53" s="139"/>
      <c r="Y53" s="139"/>
      <c r="Z53" s="139"/>
      <c r="AA53" s="139"/>
      <c r="AB53" s="139"/>
      <c r="AC53" s="139"/>
      <c r="AD53" s="139"/>
      <c r="AE53" s="139"/>
      <c r="AF53" s="139"/>
      <c r="AG53" s="139"/>
      <c r="AH53" s="139"/>
      <c r="AI53" s="140"/>
      <c r="AJ53" s="140"/>
      <c r="AK53" s="141">
        <f>IF(D53="","",COUNT($F$50:$AJ$50)-AL53)</f>
        <v>0</v>
      </c>
      <c r="AL53" s="142">
        <f>IF(D53="","",AQ53+AR53)</f>
        <v>0</v>
      </c>
      <c r="AM53" s="142">
        <f>IF(D53="","",COUNTIF(F53:AJ53,"休"))</f>
        <v>0</v>
      </c>
      <c r="AN53" s="143" t="str">
        <f>IF(D53="","",IFERROR(ROUND(AM53/AK53,3),""))</f>
        <v/>
      </c>
      <c r="AO53" s="144" t="e">
        <f>ROUND(AVERAGE(AN53:AN68),3)</f>
        <v>#DIV/0!</v>
      </c>
      <c r="AP53" s="3"/>
      <c r="AQ53" s="145">
        <f>+COUNTIF(F53:AJ53,"－")</f>
        <v>0</v>
      </c>
      <c r="AR53" s="145">
        <f t="shared" ref="AR53:AR58" si="28">+COUNTIF(H53:AJ53,"外")</f>
        <v>0</v>
      </c>
    </row>
    <row r="54" spans="2:44" s="199" customFormat="1" ht="13.5" customHeight="1" x14ac:dyDescent="0.45">
      <c r="B54" s="146"/>
      <c r="C54" s="147"/>
      <c r="D54" s="148" t="s">
        <v>28</v>
      </c>
      <c r="E54" s="137"/>
      <c r="F54" s="204"/>
      <c r="G54" s="205"/>
      <c r="H54" s="151"/>
      <c r="I54" s="150"/>
      <c r="J54" s="150"/>
      <c r="K54" s="150"/>
      <c r="L54" s="150"/>
      <c r="M54" s="150"/>
      <c r="N54" s="150"/>
      <c r="O54" s="150"/>
      <c r="P54" s="150"/>
      <c r="Q54" s="150"/>
      <c r="R54" s="150"/>
      <c r="S54" s="150"/>
      <c r="T54" s="150"/>
      <c r="U54" s="150"/>
      <c r="V54" s="150"/>
      <c r="W54" s="150"/>
      <c r="X54" s="150"/>
      <c r="Y54" s="150"/>
      <c r="Z54" s="150"/>
      <c r="AA54" s="150"/>
      <c r="AB54" s="150"/>
      <c r="AC54" s="150"/>
      <c r="AD54" s="150"/>
      <c r="AE54" s="150"/>
      <c r="AF54" s="150"/>
      <c r="AG54" s="150"/>
      <c r="AH54" s="150"/>
      <c r="AI54" s="151"/>
      <c r="AJ54" s="151"/>
      <c r="AK54" s="141">
        <f t="shared" ref="AK54:AK58" si="29">IF(D54="","",COUNT($F$50:$AJ$50)-AL54)</f>
        <v>0</v>
      </c>
      <c r="AL54" s="142">
        <f t="shared" ref="AL54:AL58" si="30">IF(D54="","",AQ54+AR54)</f>
        <v>0</v>
      </c>
      <c r="AM54" s="142">
        <f t="shared" ref="AM54:AM58" si="31">IF(D54="","",COUNTIF(F54:AJ54,"休"))</f>
        <v>0</v>
      </c>
      <c r="AN54" s="143" t="str">
        <f t="shared" ref="AN54:AN58" si="32">IF(D54="","",IFERROR(ROUND(AM54/AK54,3),""))</f>
        <v/>
      </c>
      <c r="AO54" s="154"/>
      <c r="AP54" s="3"/>
      <c r="AQ54" s="145">
        <f>+COUNTIF(F54:AJ54,"－")</f>
        <v>0</v>
      </c>
      <c r="AR54" s="145">
        <f t="shared" si="28"/>
        <v>0</v>
      </c>
    </row>
    <row r="55" spans="2:44" s="199" customFormat="1" x14ac:dyDescent="0.45">
      <c r="B55" s="146"/>
      <c r="C55" s="147"/>
      <c r="D55" s="155" t="s">
        <v>29</v>
      </c>
      <c r="E55" s="137"/>
      <c r="F55" s="204"/>
      <c r="G55" s="150"/>
      <c r="H55" s="206"/>
      <c r="I55" s="150"/>
      <c r="J55" s="150"/>
      <c r="K55" s="150"/>
      <c r="L55" s="150"/>
      <c r="M55" s="150"/>
      <c r="N55" s="150"/>
      <c r="O55" s="150"/>
      <c r="P55" s="150"/>
      <c r="Q55" s="150"/>
      <c r="R55" s="150"/>
      <c r="S55" s="150"/>
      <c r="T55" s="150"/>
      <c r="U55" s="150"/>
      <c r="V55" s="150"/>
      <c r="W55" s="150"/>
      <c r="X55" s="150"/>
      <c r="Y55" s="150"/>
      <c r="Z55" s="150"/>
      <c r="AA55" s="150"/>
      <c r="AB55" s="150"/>
      <c r="AC55" s="150"/>
      <c r="AD55" s="150"/>
      <c r="AE55" s="150"/>
      <c r="AF55" s="150"/>
      <c r="AG55" s="150"/>
      <c r="AH55" s="150"/>
      <c r="AI55" s="150"/>
      <c r="AJ55" s="151"/>
      <c r="AK55" s="141">
        <f t="shared" si="29"/>
        <v>0</v>
      </c>
      <c r="AL55" s="142">
        <f t="shared" si="30"/>
        <v>0</v>
      </c>
      <c r="AM55" s="142">
        <f t="shared" si="31"/>
        <v>0</v>
      </c>
      <c r="AN55" s="143" t="str">
        <f t="shared" si="32"/>
        <v/>
      </c>
      <c r="AO55" s="154"/>
      <c r="AP55" s="3"/>
      <c r="AQ55" s="145">
        <f t="shared" ref="AQ55:AQ58" si="33">+COUNTIF(F55:AJ55,"－")</f>
        <v>0</v>
      </c>
      <c r="AR55" s="145">
        <f t="shared" si="28"/>
        <v>0</v>
      </c>
    </row>
    <row r="56" spans="2:44" s="199" customFormat="1" x14ac:dyDescent="0.45">
      <c r="B56" s="146"/>
      <c r="C56" s="147"/>
      <c r="D56" s="155" t="s">
        <v>30</v>
      </c>
      <c r="E56" s="156"/>
      <c r="F56" s="204"/>
      <c r="G56" s="205"/>
      <c r="H56" s="206"/>
      <c r="I56" s="150"/>
      <c r="J56" s="150"/>
      <c r="K56" s="150"/>
      <c r="L56" s="150"/>
      <c r="M56" s="150"/>
      <c r="N56" s="150"/>
      <c r="O56" s="150"/>
      <c r="P56" s="150"/>
      <c r="Q56" s="150"/>
      <c r="R56" s="150"/>
      <c r="S56" s="150"/>
      <c r="T56" s="150"/>
      <c r="U56" s="150"/>
      <c r="V56" s="150"/>
      <c r="W56" s="150"/>
      <c r="X56" s="150"/>
      <c r="Y56" s="150"/>
      <c r="Z56" s="150"/>
      <c r="AA56" s="150"/>
      <c r="AB56" s="150"/>
      <c r="AC56" s="150"/>
      <c r="AD56" s="150"/>
      <c r="AE56" s="150"/>
      <c r="AF56" s="150"/>
      <c r="AG56" s="150"/>
      <c r="AH56" s="150"/>
      <c r="AI56" s="151"/>
      <c r="AJ56" s="150"/>
      <c r="AK56" s="141">
        <f t="shared" si="29"/>
        <v>0</v>
      </c>
      <c r="AL56" s="142">
        <f t="shared" si="30"/>
        <v>0</v>
      </c>
      <c r="AM56" s="142">
        <f t="shared" si="31"/>
        <v>0</v>
      </c>
      <c r="AN56" s="143" t="str">
        <f t="shared" si="32"/>
        <v/>
      </c>
      <c r="AO56" s="154"/>
      <c r="AP56" s="3"/>
      <c r="AQ56" s="145">
        <f t="shared" si="33"/>
        <v>0</v>
      </c>
      <c r="AR56" s="145">
        <f t="shared" si="28"/>
        <v>0</v>
      </c>
    </row>
    <row r="57" spans="2:44" s="199" customFormat="1" x14ac:dyDescent="0.45">
      <c r="B57" s="146"/>
      <c r="C57" s="147"/>
      <c r="D57" s="155" t="s">
        <v>31</v>
      </c>
      <c r="E57" s="137"/>
      <c r="F57" s="204"/>
      <c r="G57" s="205"/>
      <c r="H57" s="151"/>
      <c r="I57" s="150"/>
      <c r="J57" s="150"/>
      <c r="K57" s="150"/>
      <c r="L57" s="150"/>
      <c r="M57" s="150"/>
      <c r="N57" s="150"/>
      <c r="O57" s="150"/>
      <c r="P57" s="150"/>
      <c r="Q57" s="150"/>
      <c r="R57" s="150"/>
      <c r="S57" s="150"/>
      <c r="T57" s="150"/>
      <c r="U57" s="150"/>
      <c r="V57" s="150"/>
      <c r="W57" s="150"/>
      <c r="X57" s="150"/>
      <c r="Y57" s="150"/>
      <c r="Z57" s="150"/>
      <c r="AA57" s="150"/>
      <c r="AB57" s="150"/>
      <c r="AC57" s="150"/>
      <c r="AD57" s="150"/>
      <c r="AE57" s="150"/>
      <c r="AF57" s="150"/>
      <c r="AG57" s="150"/>
      <c r="AH57" s="150"/>
      <c r="AI57" s="151"/>
      <c r="AJ57" s="151"/>
      <c r="AK57" s="141">
        <f t="shared" si="29"/>
        <v>0</v>
      </c>
      <c r="AL57" s="142">
        <f t="shared" si="30"/>
        <v>0</v>
      </c>
      <c r="AM57" s="142">
        <f t="shared" si="31"/>
        <v>0</v>
      </c>
      <c r="AN57" s="143" t="str">
        <f t="shared" si="32"/>
        <v/>
      </c>
      <c r="AO57" s="154"/>
      <c r="AP57" s="3"/>
      <c r="AQ57" s="145">
        <f t="shared" si="33"/>
        <v>0</v>
      </c>
      <c r="AR57" s="145">
        <f t="shared" si="28"/>
        <v>0</v>
      </c>
    </row>
    <row r="58" spans="2:44" s="199" customFormat="1" x14ac:dyDescent="0.45">
      <c r="B58" s="157"/>
      <c r="C58" s="158"/>
      <c r="D58" s="159">
        <f>E$29</f>
        <v>0</v>
      </c>
      <c r="E58" s="160"/>
      <c r="F58" s="181"/>
      <c r="G58" s="207"/>
      <c r="H58" s="182"/>
      <c r="I58" s="163"/>
      <c r="J58" s="163"/>
      <c r="K58" s="163"/>
      <c r="L58" s="163"/>
      <c r="M58" s="163"/>
      <c r="N58" s="163"/>
      <c r="O58" s="163"/>
      <c r="P58" s="163"/>
      <c r="Q58" s="163"/>
      <c r="R58" s="163"/>
      <c r="S58" s="163"/>
      <c r="T58" s="163"/>
      <c r="U58" s="163"/>
      <c r="V58" s="163"/>
      <c r="W58" s="163"/>
      <c r="X58" s="163"/>
      <c r="Y58" s="163"/>
      <c r="Z58" s="163"/>
      <c r="AA58" s="163"/>
      <c r="AB58" s="163"/>
      <c r="AC58" s="163"/>
      <c r="AD58" s="163"/>
      <c r="AE58" s="163"/>
      <c r="AF58" s="163"/>
      <c r="AG58" s="163"/>
      <c r="AH58" s="163"/>
      <c r="AI58" s="164"/>
      <c r="AJ58" s="164"/>
      <c r="AK58" s="141">
        <f t="shared" si="29"/>
        <v>0</v>
      </c>
      <c r="AL58" s="142">
        <f t="shared" si="30"/>
        <v>0</v>
      </c>
      <c r="AM58" s="165">
        <f t="shared" si="31"/>
        <v>0</v>
      </c>
      <c r="AN58" s="143" t="str">
        <f t="shared" si="32"/>
        <v/>
      </c>
      <c r="AO58" s="154"/>
      <c r="AP58" s="3"/>
      <c r="AQ58" s="145">
        <f t="shared" si="33"/>
        <v>0</v>
      </c>
      <c r="AR58" s="145">
        <f t="shared" si="28"/>
        <v>0</v>
      </c>
    </row>
    <row r="59" spans="2:44" s="199" customFormat="1" x14ac:dyDescent="0.45">
      <c r="B59" s="134" t="s">
        <v>32</v>
      </c>
      <c r="C59" s="135" t="s">
        <v>33</v>
      </c>
      <c r="D59" s="126" t="s">
        <v>10</v>
      </c>
      <c r="E59" s="208" t="s">
        <v>45</v>
      </c>
      <c r="F59" s="128"/>
      <c r="G59" s="167"/>
      <c r="H59" s="129"/>
      <c r="I59" s="129"/>
      <c r="J59" s="129"/>
      <c r="K59" s="129"/>
      <c r="L59" s="129"/>
      <c r="M59" s="129"/>
      <c r="N59" s="129"/>
      <c r="O59" s="129"/>
      <c r="P59" s="129"/>
      <c r="Q59" s="129"/>
      <c r="R59" s="129"/>
      <c r="S59" s="129"/>
      <c r="T59" s="129"/>
      <c r="U59" s="129"/>
      <c r="V59" s="129"/>
      <c r="W59" s="129"/>
      <c r="X59" s="129"/>
      <c r="Y59" s="129"/>
      <c r="Z59" s="129"/>
      <c r="AA59" s="129"/>
      <c r="AB59" s="129"/>
      <c r="AC59" s="129"/>
      <c r="AD59" s="129"/>
      <c r="AE59" s="129"/>
      <c r="AF59" s="129"/>
      <c r="AG59" s="167"/>
      <c r="AH59" s="167"/>
      <c r="AI59" s="167"/>
      <c r="AJ59" s="167"/>
      <c r="AK59" s="168"/>
      <c r="AL59" s="145"/>
      <c r="AM59" s="169"/>
      <c r="AN59" s="170"/>
      <c r="AO59" s="154"/>
      <c r="AP59" s="3"/>
      <c r="AQ59" s="7"/>
      <c r="AR59" s="7"/>
    </row>
    <row r="60" spans="2:44" s="199" customFormat="1" x14ac:dyDescent="0.45">
      <c r="B60" s="146"/>
      <c r="C60" s="147"/>
      <c r="D60" s="171" t="s">
        <v>26</v>
      </c>
      <c r="E60" s="137"/>
      <c r="F60" s="202"/>
      <c r="G60" s="209"/>
      <c r="H60" s="209"/>
      <c r="I60" s="209"/>
      <c r="J60" s="209"/>
      <c r="K60" s="209"/>
      <c r="L60" s="209"/>
      <c r="M60" s="209"/>
      <c r="N60" s="209"/>
      <c r="O60" s="209"/>
      <c r="P60" s="209"/>
      <c r="Q60" s="209"/>
      <c r="R60" s="209"/>
      <c r="S60" s="209"/>
      <c r="T60" s="209"/>
      <c r="U60" s="209"/>
      <c r="V60" s="209"/>
      <c r="W60" s="209"/>
      <c r="X60" s="209"/>
      <c r="Y60" s="209"/>
      <c r="Z60" s="209"/>
      <c r="AA60" s="209"/>
      <c r="AB60" s="209"/>
      <c r="AC60" s="209"/>
      <c r="AD60" s="209"/>
      <c r="AE60" s="209"/>
      <c r="AF60" s="209"/>
      <c r="AG60" s="209"/>
      <c r="AH60" s="209"/>
      <c r="AI60" s="209"/>
      <c r="AJ60" s="210"/>
      <c r="AK60" s="141">
        <f>IF(D60="","",COUNT($F$50:$AJ$50)-AL60)</f>
        <v>0</v>
      </c>
      <c r="AL60" s="142">
        <f>IF(D60="","",AQ60+AR60)</f>
        <v>0</v>
      </c>
      <c r="AM60" s="142">
        <f>IF(D60="","",COUNTIF(F60:AJ60,"休"))</f>
        <v>0</v>
      </c>
      <c r="AN60" s="143" t="str">
        <f>IF(D60="","",IFERROR(ROUND(AM60/AK60,3),""))</f>
        <v/>
      </c>
      <c r="AO60" s="154"/>
      <c r="AP60" s="3"/>
      <c r="AQ60" s="145">
        <f>+COUNTIF(F60:AJ60,"－")</f>
        <v>0</v>
      </c>
      <c r="AR60" s="145">
        <f>+COUNTIF(F60:AJ60,"外")</f>
        <v>0</v>
      </c>
    </row>
    <row r="61" spans="2:44" s="199" customFormat="1" x14ac:dyDescent="0.45">
      <c r="B61" s="146"/>
      <c r="C61" s="147"/>
      <c r="D61" s="148" t="s">
        <v>28</v>
      </c>
      <c r="E61" s="137"/>
      <c r="F61" s="211"/>
      <c r="G61" s="163"/>
      <c r="H61" s="163"/>
      <c r="I61" s="163"/>
      <c r="J61" s="163"/>
      <c r="K61" s="175"/>
      <c r="L61" s="175"/>
      <c r="M61" s="163"/>
      <c r="N61" s="163"/>
      <c r="O61" s="163"/>
      <c r="P61" s="163"/>
      <c r="Q61" s="175"/>
      <c r="R61" s="175"/>
      <c r="S61" s="163"/>
      <c r="T61" s="163"/>
      <c r="U61" s="163"/>
      <c r="V61" s="163"/>
      <c r="W61" s="163"/>
      <c r="X61" s="163"/>
      <c r="Y61" s="175"/>
      <c r="Z61" s="163"/>
      <c r="AA61" s="163"/>
      <c r="AB61" s="163"/>
      <c r="AC61" s="163"/>
      <c r="AD61" s="163"/>
      <c r="AE61" s="163"/>
      <c r="AF61" s="175"/>
      <c r="AG61" s="163"/>
      <c r="AH61" s="163"/>
      <c r="AI61" s="164"/>
      <c r="AJ61" s="164"/>
      <c r="AK61" s="141">
        <f t="shared" ref="AK61:AK63" si="34">IF(D61="","",COUNT($F$50:$AJ$50)-AL61)</f>
        <v>0</v>
      </c>
      <c r="AL61" s="142">
        <f t="shared" ref="AL61:AL63" si="35">IF(D61="","",AQ61+AR61)</f>
        <v>0</v>
      </c>
      <c r="AM61" s="142">
        <f t="shared" ref="AM61:AM63" si="36">IF(D61="","",COUNTIF(F61:AJ61,"休"))</f>
        <v>0</v>
      </c>
      <c r="AN61" s="143" t="str">
        <f t="shared" ref="AN61:AN63" si="37">IF(D61="","",IFERROR(ROUND(AM61/AK61,3),""))</f>
        <v/>
      </c>
      <c r="AO61" s="154"/>
      <c r="AP61" s="3"/>
      <c r="AQ61" s="145">
        <f>+COUNTIF(F61:AJ61,"－")</f>
        <v>0</v>
      </c>
      <c r="AR61" s="145">
        <f>+COUNTIF(F61:AJ61,"外")</f>
        <v>0</v>
      </c>
    </row>
    <row r="62" spans="2:44" s="199" customFormat="1" x14ac:dyDescent="0.45">
      <c r="B62" s="146"/>
      <c r="C62" s="147"/>
      <c r="D62" s="3"/>
      <c r="E62" s="137"/>
      <c r="F62" s="204"/>
      <c r="G62" s="150"/>
      <c r="H62" s="150"/>
      <c r="I62" s="150"/>
      <c r="J62" s="150"/>
      <c r="K62" s="150"/>
      <c r="L62" s="150"/>
      <c r="M62" s="150"/>
      <c r="N62" s="150"/>
      <c r="O62" s="150"/>
      <c r="P62" s="150"/>
      <c r="Q62" s="150"/>
      <c r="R62" s="150"/>
      <c r="S62" s="150"/>
      <c r="T62" s="150"/>
      <c r="U62" s="150"/>
      <c r="V62" s="150"/>
      <c r="W62" s="150"/>
      <c r="X62" s="150"/>
      <c r="Y62" s="150"/>
      <c r="Z62" s="150"/>
      <c r="AA62" s="150"/>
      <c r="AB62" s="150"/>
      <c r="AC62" s="150"/>
      <c r="AD62" s="150"/>
      <c r="AE62" s="150"/>
      <c r="AF62" s="150"/>
      <c r="AG62" s="151"/>
      <c r="AH62" s="151"/>
      <c r="AI62" s="151"/>
      <c r="AJ62" s="151"/>
      <c r="AK62" s="141" t="str">
        <f t="shared" si="34"/>
        <v/>
      </c>
      <c r="AL62" s="142" t="str">
        <f t="shared" si="35"/>
        <v/>
      </c>
      <c r="AM62" s="142" t="str">
        <f t="shared" si="36"/>
        <v/>
      </c>
      <c r="AN62" s="143" t="str">
        <f t="shared" si="37"/>
        <v/>
      </c>
      <c r="AO62" s="154"/>
      <c r="AP62" s="3"/>
      <c r="AQ62" s="145">
        <f>+COUNTIF(F62:AJ62,"－")</f>
        <v>0</v>
      </c>
      <c r="AR62" s="145">
        <f>+COUNTIF(F62:AJ62,"外")</f>
        <v>0</v>
      </c>
    </row>
    <row r="63" spans="2:44" s="199" customFormat="1" x14ac:dyDescent="0.45">
      <c r="B63" s="146"/>
      <c r="C63" s="158"/>
      <c r="D63" s="173"/>
      <c r="E63" s="212"/>
      <c r="F63" s="213"/>
      <c r="G63" s="164"/>
      <c r="H63" s="175"/>
      <c r="I63" s="175"/>
      <c r="J63" s="175"/>
      <c r="K63" s="175"/>
      <c r="L63" s="175"/>
      <c r="M63" s="175"/>
      <c r="N63" s="175"/>
      <c r="O63" s="175"/>
      <c r="P63" s="175"/>
      <c r="Q63" s="175"/>
      <c r="R63" s="175"/>
      <c r="S63" s="175"/>
      <c r="T63" s="175"/>
      <c r="U63" s="175"/>
      <c r="V63" s="175"/>
      <c r="W63" s="175"/>
      <c r="X63" s="175"/>
      <c r="Y63" s="175"/>
      <c r="Z63" s="175"/>
      <c r="AA63" s="175"/>
      <c r="AB63" s="175"/>
      <c r="AC63" s="175"/>
      <c r="AD63" s="175"/>
      <c r="AE63" s="175"/>
      <c r="AF63" s="175"/>
      <c r="AG63" s="140"/>
      <c r="AH63" s="140"/>
      <c r="AI63" s="140"/>
      <c r="AJ63" s="140"/>
      <c r="AK63" s="141" t="str">
        <f t="shared" si="34"/>
        <v/>
      </c>
      <c r="AL63" s="142" t="str">
        <f t="shared" si="35"/>
        <v/>
      </c>
      <c r="AM63" s="142" t="str">
        <f t="shared" si="36"/>
        <v/>
      </c>
      <c r="AN63" s="143" t="str">
        <f t="shared" si="37"/>
        <v/>
      </c>
      <c r="AO63" s="154"/>
      <c r="AP63" s="3"/>
      <c r="AQ63" s="145">
        <f>+COUNTIF(F63:AJ63,"－")</f>
        <v>0</v>
      </c>
      <c r="AR63" s="145">
        <f>+COUNTIF(F63:AJ63,"外")</f>
        <v>0</v>
      </c>
    </row>
    <row r="64" spans="2:44" s="199" customFormat="1" x14ac:dyDescent="0.45">
      <c r="B64" s="146"/>
      <c r="C64" s="135" t="s">
        <v>34</v>
      </c>
      <c r="D64" s="126" t="s">
        <v>10</v>
      </c>
      <c r="E64" s="127" t="s">
        <v>45</v>
      </c>
      <c r="F64" s="128"/>
      <c r="G64" s="167"/>
      <c r="H64" s="129"/>
      <c r="I64" s="129"/>
      <c r="J64" s="129"/>
      <c r="K64" s="129"/>
      <c r="L64" s="129"/>
      <c r="M64" s="129"/>
      <c r="N64" s="129"/>
      <c r="O64" s="129"/>
      <c r="P64" s="129"/>
      <c r="Q64" s="129"/>
      <c r="R64" s="129"/>
      <c r="S64" s="129"/>
      <c r="T64" s="129"/>
      <c r="U64" s="129"/>
      <c r="V64" s="129"/>
      <c r="W64" s="129"/>
      <c r="X64" s="129"/>
      <c r="Y64" s="129"/>
      <c r="Z64" s="129"/>
      <c r="AA64" s="129"/>
      <c r="AB64" s="129"/>
      <c r="AC64" s="129"/>
      <c r="AD64" s="129"/>
      <c r="AE64" s="129"/>
      <c r="AF64" s="129"/>
      <c r="AG64" s="167"/>
      <c r="AH64" s="167"/>
      <c r="AI64" s="167"/>
      <c r="AJ64" s="167"/>
      <c r="AK64" s="168"/>
      <c r="AL64" s="145"/>
      <c r="AM64" s="177"/>
      <c r="AN64" s="170"/>
      <c r="AO64" s="154"/>
      <c r="AP64" s="3"/>
      <c r="AQ64" s="7"/>
      <c r="AR64" s="7"/>
    </row>
    <row r="65" spans="2:44" s="199" customFormat="1" x14ac:dyDescent="0.45">
      <c r="B65" s="146"/>
      <c r="C65" s="147"/>
      <c r="D65" s="178" t="s">
        <v>28</v>
      </c>
      <c r="E65" s="137"/>
      <c r="F65" s="202"/>
      <c r="G65" s="209"/>
      <c r="H65" s="139"/>
      <c r="I65" s="139"/>
      <c r="J65" s="139"/>
      <c r="K65" s="139"/>
      <c r="L65" s="139"/>
      <c r="M65" s="139"/>
      <c r="N65" s="139"/>
      <c r="O65" s="139"/>
      <c r="P65" s="139"/>
      <c r="Q65" s="139"/>
      <c r="R65" s="139"/>
      <c r="S65" s="139"/>
      <c r="T65" s="139"/>
      <c r="U65" s="139"/>
      <c r="V65" s="139"/>
      <c r="W65" s="139"/>
      <c r="X65" s="139"/>
      <c r="Y65" s="209"/>
      <c r="Z65" s="209"/>
      <c r="AA65" s="139"/>
      <c r="AB65" s="139"/>
      <c r="AC65" s="139"/>
      <c r="AD65" s="139"/>
      <c r="AE65" s="139"/>
      <c r="AF65" s="139"/>
      <c r="AG65" s="179"/>
      <c r="AH65" s="179"/>
      <c r="AI65" s="139"/>
      <c r="AJ65" s="139"/>
      <c r="AK65" s="141">
        <f>IF(D65="","",COUNT($F$50:$AJ$50)-AL65)</f>
        <v>0</v>
      </c>
      <c r="AL65" s="142">
        <f>IF(D65="","",AQ65+AR65)</f>
        <v>0</v>
      </c>
      <c r="AM65" s="142">
        <f>IF(D65="","",COUNTIF(F65:AJ65,"休"))</f>
        <v>0</v>
      </c>
      <c r="AN65" s="143" t="str">
        <f>IF(D65="","",IFERROR(ROUND(AM65/AK65,3),""))</f>
        <v/>
      </c>
      <c r="AO65" s="154"/>
      <c r="AP65" s="3"/>
      <c r="AQ65" s="145">
        <f>+COUNTIF(F65:AJ65,"－")</f>
        <v>0</v>
      </c>
      <c r="AR65" s="145">
        <f>+COUNTIF(F65:AJ65,"外")</f>
        <v>0</v>
      </c>
    </row>
    <row r="66" spans="2:44" s="199" customFormat="1" x14ac:dyDescent="0.45">
      <c r="B66" s="146"/>
      <c r="C66" s="147"/>
      <c r="D66" s="3"/>
      <c r="E66" s="137"/>
      <c r="F66" s="204"/>
      <c r="G66" s="150"/>
      <c r="H66" s="150"/>
      <c r="I66" s="150"/>
      <c r="J66" s="150"/>
      <c r="K66" s="150"/>
      <c r="L66" s="150"/>
      <c r="M66" s="150"/>
      <c r="N66" s="150"/>
      <c r="O66" s="150"/>
      <c r="P66" s="150"/>
      <c r="Q66" s="150"/>
      <c r="R66" s="150"/>
      <c r="S66" s="150"/>
      <c r="T66" s="150"/>
      <c r="U66" s="150"/>
      <c r="V66" s="150"/>
      <c r="W66" s="150"/>
      <c r="X66" s="150"/>
      <c r="Y66" s="150"/>
      <c r="Z66" s="150"/>
      <c r="AA66" s="150"/>
      <c r="AB66" s="150"/>
      <c r="AC66" s="150"/>
      <c r="AD66" s="150"/>
      <c r="AE66" s="150"/>
      <c r="AF66" s="150"/>
      <c r="AG66" s="151"/>
      <c r="AH66" s="151"/>
      <c r="AI66" s="151"/>
      <c r="AJ66" s="151"/>
      <c r="AK66" s="141" t="str">
        <f t="shared" ref="AK66:AK68" si="38">IF(D66="","",COUNT($F$50:$AJ$50)-AL66)</f>
        <v/>
      </c>
      <c r="AL66" s="142" t="str">
        <f t="shared" ref="AL66:AL68" si="39">IF(D66="","",AQ66+AR66)</f>
        <v/>
      </c>
      <c r="AM66" s="142" t="str">
        <f t="shared" ref="AM66:AM68" si="40">IF(D66="","",COUNTIF(F66:AJ66,"休"))</f>
        <v/>
      </c>
      <c r="AN66" s="143" t="str">
        <f t="shared" ref="AN66:AN68" si="41">IF(D66="","",IFERROR(ROUND(AM66/AK66,3),""))</f>
        <v/>
      </c>
      <c r="AO66" s="154"/>
      <c r="AP66" s="3"/>
      <c r="AQ66" s="145">
        <f>+COUNTIF(F66:AJ66,"－")</f>
        <v>0</v>
      </c>
      <c r="AR66" s="145">
        <f>+COUNTIF(F66:AJ66,"外")</f>
        <v>0</v>
      </c>
    </row>
    <row r="67" spans="2:44" s="199" customFormat="1" x14ac:dyDescent="0.45">
      <c r="B67" s="146"/>
      <c r="C67" s="147"/>
      <c r="D67" s="180"/>
      <c r="E67" s="137"/>
      <c r="F67" s="204"/>
      <c r="G67" s="150"/>
      <c r="H67" s="150"/>
      <c r="I67" s="150"/>
      <c r="J67" s="150"/>
      <c r="K67" s="150"/>
      <c r="L67" s="150"/>
      <c r="M67" s="150"/>
      <c r="N67" s="150"/>
      <c r="O67" s="150"/>
      <c r="P67" s="150"/>
      <c r="Q67" s="150"/>
      <c r="R67" s="150"/>
      <c r="S67" s="150"/>
      <c r="T67" s="150"/>
      <c r="U67" s="150"/>
      <c r="V67" s="150"/>
      <c r="W67" s="150"/>
      <c r="X67" s="150"/>
      <c r="Y67" s="150"/>
      <c r="Z67" s="150"/>
      <c r="AA67" s="150"/>
      <c r="AB67" s="150"/>
      <c r="AC67" s="150"/>
      <c r="AD67" s="150"/>
      <c r="AE67" s="150"/>
      <c r="AF67" s="150"/>
      <c r="AG67" s="151"/>
      <c r="AH67" s="151"/>
      <c r="AI67" s="151"/>
      <c r="AJ67" s="151"/>
      <c r="AK67" s="141" t="str">
        <f t="shared" si="38"/>
        <v/>
      </c>
      <c r="AL67" s="142" t="str">
        <f t="shared" si="39"/>
        <v/>
      </c>
      <c r="AM67" s="142" t="str">
        <f t="shared" si="40"/>
        <v/>
      </c>
      <c r="AN67" s="143" t="str">
        <f t="shared" si="41"/>
        <v/>
      </c>
      <c r="AO67" s="154"/>
      <c r="AP67" s="3"/>
      <c r="AQ67" s="145">
        <f>+COUNTIF(F67:AJ67,"－")</f>
        <v>0</v>
      </c>
      <c r="AR67" s="145">
        <f>+COUNTIF(F67:AJ67,"外")</f>
        <v>0</v>
      </c>
    </row>
    <row r="68" spans="2:44" s="199" customFormat="1" ht="13.8" thickBot="1" x14ac:dyDescent="0.5">
      <c r="B68" s="157"/>
      <c r="C68" s="158"/>
      <c r="D68" s="173"/>
      <c r="E68" s="212"/>
      <c r="F68" s="181"/>
      <c r="G68" s="214"/>
      <c r="H68" s="214"/>
      <c r="I68" s="162"/>
      <c r="J68" s="162"/>
      <c r="K68" s="162"/>
      <c r="L68" s="162"/>
      <c r="M68" s="162"/>
      <c r="N68" s="162"/>
      <c r="O68" s="162"/>
      <c r="P68" s="162"/>
      <c r="Q68" s="162"/>
      <c r="R68" s="162"/>
      <c r="S68" s="16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62"/>
      <c r="AF68" s="162"/>
      <c r="AG68" s="182"/>
      <c r="AH68" s="182"/>
      <c r="AI68" s="182"/>
      <c r="AJ68" s="182"/>
      <c r="AK68" s="183" t="str">
        <f t="shared" si="38"/>
        <v/>
      </c>
      <c r="AL68" s="165" t="str">
        <f t="shared" si="39"/>
        <v/>
      </c>
      <c r="AM68" s="165" t="str">
        <f t="shared" si="40"/>
        <v/>
      </c>
      <c r="AN68" s="143" t="str">
        <f t="shared" si="41"/>
        <v/>
      </c>
      <c r="AO68" s="185"/>
      <c r="AP68" s="3"/>
      <c r="AQ68" s="145">
        <f>+COUNTIF(F68:AJ68,"－")</f>
        <v>0</v>
      </c>
      <c r="AR68" s="145">
        <f>+COUNTIF(F68:AJ68,"外")</f>
        <v>0</v>
      </c>
    </row>
    <row r="69" spans="2:44" ht="13.8" thickBot="1" x14ac:dyDescent="0.5">
      <c r="B69" s="186"/>
      <c r="C69" s="187"/>
      <c r="D69" s="180"/>
      <c r="E69" s="98"/>
      <c r="F69" s="140"/>
      <c r="G69" s="140"/>
      <c r="H69" s="140"/>
      <c r="I69" s="140"/>
      <c r="J69" s="140"/>
      <c r="K69" s="140"/>
      <c r="L69" s="140"/>
      <c r="M69" s="140"/>
      <c r="N69" s="140"/>
      <c r="O69" s="140"/>
      <c r="P69" s="140"/>
      <c r="Q69" s="140"/>
      <c r="R69" s="140"/>
      <c r="S69" s="140"/>
      <c r="T69" s="140"/>
      <c r="U69" s="140"/>
      <c r="V69" s="140"/>
      <c r="W69" s="140"/>
      <c r="X69" s="140"/>
      <c r="Y69" s="140"/>
      <c r="Z69" s="140"/>
      <c r="AA69" s="140"/>
      <c r="AB69" s="140"/>
      <c r="AC69" s="140"/>
      <c r="AD69" s="140"/>
      <c r="AE69" s="140"/>
      <c r="AF69" s="140"/>
      <c r="AG69" s="140"/>
      <c r="AH69" s="140"/>
      <c r="AI69" s="140"/>
      <c r="AJ69" s="140"/>
      <c r="AK69" s="188"/>
      <c r="AL69" s="189"/>
      <c r="AN69" s="190" t="s">
        <v>46</v>
      </c>
      <c r="AO69" s="191" t="e">
        <f>IF(AO53&gt;=0.285,"OK","NG")</f>
        <v>#DIV/0!</v>
      </c>
      <c r="AQ69" s="189"/>
      <c r="AR69" s="189"/>
    </row>
    <row r="70" spans="2:44" x14ac:dyDescent="0.45">
      <c r="F70" s="192"/>
      <c r="G70" s="192"/>
      <c r="H70" s="192"/>
      <c r="I70" s="192"/>
      <c r="J70" s="192"/>
      <c r="K70" s="192"/>
      <c r="L70" s="192"/>
      <c r="M70" s="192"/>
      <c r="N70" s="192"/>
      <c r="O70" s="192"/>
      <c r="P70" s="192"/>
      <c r="Q70" s="192"/>
      <c r="R70" s="192"/>
      <c r="S70" s="192"/>
      <c r="T70" s="192"/>
      <c r="U70" s="192"/>
      <c r="V70" s="192"/>
      <c r="W70" s="192"/>
      <c r="X70" s="192"/>
      <c r="Y70" s="192"/>
      <c r="Z70" s="192"/>
      <c r="AA70" s="192"/>
      <c r="AB70" s="192"/>
      <c r="AC70" s="192"/>
      <c r="AD70" s="192"/>
      <c r="AE70" s="192"/>
      <c r="AF70" s="192"/>
      <c r="AG70" s="192"/>
      <c r="AH70" s="192"/>
      <c r="AI70" s="192"/>
      <c r="AJ70" s="192"/>
    </row>
    <row r="71" spans="2:44" hidden="1" x14ac:dyDescent="0.45">
      <c r="F71" s="4" t="e">
        <f>YEAR(F74)</f>
        <v>#VALUE!</v>
      </c>
      <c r="G71" s="4" t="e">
        <f>MONTH(F74)</f>
        <v>#VALUE!</v>
      </c>
    </row>
    <row r="72" spans="2:44" ht="13.5" customHeight="1" x14ac:dyDescent="0.45">
      <c r="B72" s="99"/>
      <c r="C72" s="100"/>
      <c r="D72" s="101"/>
      <c r="E72" s="193" t="s">
        <v>35</v>
      </c>
      <c r="F72" s="103" t="e">
        <f>F74</f>
        <v>#VALUE!</v>
      </c>
      <c r="G72" s="104"/>
      <c r="H72" s="104"/>
      <c r="I72" s="104"/>
      <c r="J72" s="104"/>
      <c r="K72" s="104"/>
      <c r="L72" s="104"/>
      <c r="M72" s="104"/>
      <c r="N72" s="104"/>
      <c r="O72" s="104"/>
      <c r="P72" s="104"/>
      <c r="Q72" s="104"/>
      <c r="R72" s="104"/>
      <c r="S72" s="104"/>
      <c r="T72" s="104"/>
      <c r="U72" s="104"/>
      <c r="V72" s="104"/>
      <c r="W72" s="104"/>
      <c r="X72" s="104"/>
      <c r="Y72" s="104"/>
      <c r="Z72" s="104"/>
      <c r="AA72" s="104"/>
      <c r="AB72" s="104"/>
      <c r="AC72" s="104"/>
      <c r="AD72" s="104"/>
      <c r="AE72" s="104"/>
      <c r="AF72" s="104"/>
      <c r="AG72" s="104"/>
      <c r="AH72" s="104"/>
      <c r="AI72" s="104"/>
      <c r="AJ72" s="104"/>
      <c r="AK72" s="215" t="s">
        <v>36</v>
      </c>
      <c r="AL72" s="216" t="s">
        <v>37</v>
      </c>
      <c r="AM72" s="217" t="s">
        <v>13</v>
      </c>
      <c r="AN72" s="28" t="s">
        <v>38</v>
      </c>
      <c r="AO72" s="26" t="s">
        <v>39</v>
      </c>
      <c r="AQ72" s="106" t="s">
        <v>40</v>
      </c>
      <c r="AR72" s="106" t="s">
        <v>41</v>
      </c>
    </row>
    <row r="73" spans="2:44" ht="13.5" hidden="1" customHeight="1" x14ac:dyDescent="0.45">
      <c r="B73" s="107"/>
      <c r="C73" s="108"/>
      <c r="D73" s="109"/>
      <c r="E73" s="194"/>
      <c r="F73" s="115" t="e">
        <f>DATE($F71,$G71,1)</f>
        <v>#VALUE!</v>
      </c>
      <c r="G73" s="115" t="e">
        <f t="shared" ref="G73:AJ73" si="42">F73+1</f>
        <v>#VALUE!</v>
      </c>
      <c r="H73" s="115" t="e">
        <f t="shared" si="42"/>
        <v>#VALUE!</v>
      </c>
      <c r="I73" s="115" t="e">
        <f t="shared" si="42"/>
        <v>#VALUE!</v>
      </c>
      <c r="J73" s="115" t="e">
        <f t="shared" si="42"/>
        <v>#VALUE!</v>
      </c>
      <c r="K73" s="115" t="e">
        <f t="shared" si="42"/>
        <v>#VALUE!</v>
      </c>
      <c r="L73" s="115" t="e">
        <f t="shared" si="42"/>
        <v>#VALUE!</v>
      </c>
      <c r="M73" s="115" t="e">
        <f t="shared" si="42"/>
        <v>#VALUE!</v>
      </c>
      <c r="N73" s="115" t="e">
        <f t="shared" si="42"/>
        <v>#VALUE!</v>
      </c>
      <c r="O73" s="115" t="e">
        <f t="shared" si="42"/>
        <v>#VALUE!</v>
      </c>
      <c r="P73" s="115" t="e">
        <f t="shared" si="42"/>
        <v>#VALUE!</v>
      </c>
      <c r="Q73" s="115" t="e">
        <f t="shared" si="42"/>
        <v>#VALUE!</v>
      </c>
      <c r="R73" s="115" t="e">
        <f t="shared" si="42"/>
        <v>#VALUE!</v>
      </c>
      <c r="S73" s="115" t="e">
        <f t="shared" si="42"/>
        <v>#VALUE!</v>
      </c>
      <c r="T73" s="115" t="e">
        <f t="shared" si="42"/>
        <v>#VALUE!</v>
      </c>
      <c r="U73" s="115" t="e">
        <f t="shared" si="42"/>
        <v>#VALUE!</v>
      </c>
      <c r="V73" s="115" t="e">
        <f t="shared" si="42"/>
        <v>#VALUE!</v>
      </c>
      <c r="W73" s="115" t="e">
        <f t="shared" si="42"/>
        <v>#VALUE!</v>
      </c>
      <c r="X73" s="115" t="e">
        <f t="shared" si="42"/>
        <v>#VALUE!</v>
      </c>
      <c r="Y73" s="115" t="e">
        <f t="shared" si="42"/>
        <v>#VALUE!</v>
      </c>
      <c r="Z73" s="115" t="e">
        <f t="shared" si="42"/>
        <v>#VALUE!</v>
      </c>
      <c r="AA73" s="115" t="e">
        <f t="shared" si="42"/>
        <v>#VALUE!</v>
      </c>
      <c r="AB73" s="115" t="e">
        <f t="shared" si="42"/>
        <v>#VALUE!</v>
      </c>
      <c r="AC73" s="115" t="e">
        <f t="shared" si="42"/>
        <v>#VALUE!</v>
      </c>
      <c r="AD73" s="115" t="e">
        <f t="shared" si="42"/>
        <v>#VALUE!</v>
      </c>
      <c r="AE73" s="115" t="e">
        <f t="shared" si="42"/>
        <v>#VALUE!</v>
      </c>
      <c r="AF73" s="115" t="e">
        <f t="shared" si="42"/>
        <v>#VALUE!</v>
      </c>
      <c r="AG73" s="115" t="e">
        <f t="shared" si="42"/>
        <v>#VALUE!</v>
      </c>
      <c r="AH73" s="115" t="e">
        <f t="shared" si="42"/>
        <v>#VALUE!</v>
      </c>
      <c r="AI73" s="115" t="e">
        <f t="shared" si="42"/>
        <v>#VALUE!</v>
      </c>
      <c r="AJ73" s="115" t="e">
        <f t="shared" si="42"/>
        <v>#VALUE!</v>
      </c>
      <c r="AK73" s="218"/>
      <c r="AL73" s="219"/>
      <c r="AM73" s="220"/>
      <c r="AN73" s="28"/>
      <c r="AO73" s="26"/>
      <c r="AQ73" s="106"/>
      <c r="AR73" s="106"/>
    </row>
    <row r="74" spans="2:44" x14ac:dyDescent="0.45">
      <c r="B74" s="107"/>
      <c r="C74" s="108"/>
      <c r="D74" s="109"/>
      <c r="E74" s="195" t="s">
        <v>42</v>
      </c>
      <c r="F74" s="196" t="e">
        <f>IF(EDATE(F49,1)&gt;$F$7,"",EDATE(F49,1))</f>
        <v>#VALUE!</v>
      </c>
      <c r="G74" s="115" t="e">
        <f t="shared" ref="G74:AJ74" si="43">IF(G73&gt;$F$7,"",IF(F74=EOMONTH(DATE($F71,$G71,1),0),"",IF(F74="","",F74+1)))</f>
        <v>#VALUE!</v>
      </c>
      <c r="H74" s="115" t="e">
        <f t="shared" si="43"/>
        <v>#VALUE!</v>
      </c>
      <c r="I74" s="115" t="e">
        <f t="shared" si="43"/>
        <v>#VALUE!</v>
      </c>
      <c r="J74" s="115" t="e">
        <f t="shared" si="43"/>
        <v>#VALUE!</v>
      </c>
      <c r="K74" s="115" t="e">
        <f t="shared" si="43"/>
        <v>#VALUE!</v>
      </c>
      <c r="L74" s="115" t="e">
        <f t="shared" si="43"/>
        <v>#VALUE!</v>
      </c>
      <c r="M74" s="115" t="e">
        <f t="shared" si="43"/>
        <v>#VALUE!</v>
      </c>
      <c r="N74" s="115" t="e">
        <f t="shared" si="43"/>
        <v>#VALUE!</v>
      </c>
      <c r="O74" s="115" t="e">
        <f t="shared" si="43"/>
        <v>#VALUE!</v>
      </c>
      <c r="P74" s="115" t="e">
        <f t="shared" si="43"/>
        <v>#VALUE!</v>
      </c>
      <c r="Q74" s="115" t="e">
        <f t="shared" si="43"/>
        <v>#VALUE!</v>
      </c>
      <c r="R74" s="115" t="e">
        <f t="shared" si="43"/>
        <v>#VALUE!</v>
      </c>
      <c r="S74" s="115" t="e">
        <f t="shared" si="43"/>
        <v>#VALUE!</v>
      </c>
      <c r="T74" s="115" t="e">
        <f t="shared" si="43"/>
        <v>#VALUE!</v>
      </c>
      <c r="U74" s="115" t="e">
        <f t="shared" si="43"/>
        <v>#VALUE!</v>
      </c>
      <c r="V74" s="115" t="e">
        <f t="shared" si="43"/>
        <v>#VALUE!</v>
      </c>
      <c r="W74" s="115" t="e">
        <f t="shared" si="43"/>
        <v>#VALUE!</v>
      </c>
      <c r="X74" s="115" t="e">
        <f t="shared" si="43"/>
        <v>#VALUE!</v>
      </c>
      <c r="Y74" s="115" t="e">
        <f t="shared" si="43"/>
        <v>#VALUE!</v>
      </c>
      <c r="Z74" s="115" t="e">
        <f t="shared" si="43"/>
        <v>#VALUE!</v>
      </c>
      <c r="AA74" s="115" t="e">
        <f t="shared" si="43"/>
        <v>#VALUE!</v>
      </c>
      <c r="AB74" s="115" t="e">
        <f t="shared" si="43"/>
        <v>#VALUE!</v>
      </c>
      <c r="AC74" s="115" t="e">
        <f t="shared" si="43"/>
        <v>#VALUE!</v>
      </c>
      <c r="AD74" s="115" t="e">
        <f t="shared" si="43"/>
        <v>#VALUE!</v>
      </c>
      <c r="AE74" s="115" t="e">
        <f t="shared" si="43"/>
        <v>#VALUE!</v>
      </c>
      <c r="AF74" s="115" t="e">
        <f t="shared" si="43"/>
        <v>#VALUE!</v>
      </c>
      <c r="AG74" s="115" t="e">
        <f t="shared" si="43"/>
        <v>#VALUE!</v>
      </c>
      <c r="AH74" s="115" t="e">
        <f t="shared" si="43"/>
        <v>#VALUE!</v>
      </c>
      <c r="AI74" s="115" t="e">
        <f t="shared" si="43"/>
        <v>#VALUE!</v>
      </c>
      <c r="AJ74" s="115" t="e">
        <f t="shared" si="43"/>
        <v>#VALUE!</v>
      </c>
      <c r="AK74" s="218"/>
      <c r="AL74" s="219"/>
      <c r="AM74" s="220"/>
      <c r="AN74" s="28"/>
      <c r="AO74" s="26"/>
      <c r="AQ74" s="106"/>
      <c r="AR74" s="106"/>
    </row>
    <row r="75" spans="2:44" s="199" customFormat="1" x14ac:dyDescent="0.45">
      <c r="B75" s="117"/>
      <c r="C75" s="118"/>
      <c r="D75" s="119"/>
      <c r="E75" s="197" t="s">
        <v>43</v>
      </c>
      <c r="F75" s="198" t="str">
        <f>IFERROR(TEXT(WEEKDAY(+F74),"aaa"),"")</f>
        <v/>
      </c>
      <c r="G75" s="198" t="str">
        <f t="shared" ref="G75:AJ75" si="44">IFERROR(TEXT(WEEKDAY(+G74),"aaa"),"")</f>
        <v/>
      </c>
      <c r="H75" s="198" t="str">
        <f t="shared" si="44"/>
        <v/>
      </c>
      <c r="I75" s="198" t="str">
        <f t="shared" si="44"/>
        <v/>
      </c>
      <c r="J75" s="198" t="str">
        <f t="shared" si="44"/>
        <v/>
      </c>
      <c r="K75" s="198" t="str">
        <f t="shared" si="44"/>
        <v/>
      </c>
      <c r="L75" s="198" t="str">
        <f t="shared" si="44"/>
        <v/>
      </c>
      <c r="M75" s="198" t="str">
        <f t="shared" si="44"/>
        <v/>
      </c>
      <c r="N75" s="198" t="str">
        <f t="shared" si="44"/>
        <v/>
      </c>
      <c r="O75" s="198" t="str">
        <f t="shared" si="44"/>
        <v/>
      </c>
      <c r="P75" s="198" t="str">
        <f t="shared" si="44"/>
        <v/>
      </c>
      <c r="Q75" s="198" t="str">
        <f t="shared" si="44"/>
        <v/>
      </c>
      <c r="R75" s="198" t="str">
        <f t="shared" si="44"/>
        <v/>
      </c>
      <c r="S75" s="198" t="str">
        <f t="shared" si="44"/>
        <v/>
      </c>
      <c r="T75" s="198" t="str">
        <f t="shared" si="44"/>
        <v/>
      </c>
      <c r="U75" s="198" t="str">
        <f t="shared" si="44"/>
        <v/>
      </c>
      <c r="V75" s="198" t="str">
        <f t="shared" si="44"/>
        <v/>
      </c>
      <c r="W75" s="198" t="str">
        <f t="shared" si="44"/>
        <v/>
      </c>
      <c r="X75" s="198" t="str">
        <f t="shared" si="44"/>
        <v/>
      </c>
      <c r="Y75" s="198" t="str">
        <f t="shared" si="44"/>
        <v/>
      </c>
      <c r="Z75" s="198" t="str">
        <f t="shared" si="44"/>
        <v/>
      </c>
      <c r="AA75" s="198" t="str">
        <f t="shared" si="44"/>
        <v/>
      </c>
      <c r="AB75" s="198" t="str">
        <f t="shared" si="44"/>
        <v/>
      </c>
      <c r="AC75" s="198" t="str">
        <f t="shared" si="44"/>
        <v/>
      </c>
      <c r="AD75" s="198" t="str">
        <f t="shared" si="44"/>
        <v/>
      </c>
      <c r="AE75" s="198" t="str">
        <f t="shared" si="44"/>
        <v/>
      </c>
      <c r="AF75" s="198" t="str">
        <f t="shared" si="44"/>
        <v/>
      </c>
      <c r="AG75" s="198" t="str">
        <f t="shared" si="44"/>
        <v/>
      </c>
      <c r="AH75" s="198" t="str">
        <f t="shared" si="44"/>
        <v/>
      </c>
      <c r="AI75" s="198" t="str">
        <f t="shared" si="44"/>
        <v/>
      </c>
      <c r="AJ75" s="198" t="str">
        <f t="shared" si="44"/>
        <v/>
      </c>
      <c r="AK75" s="218"/>
      <c r="AL75" s="219"/>
      <c r="AM75" s="220"/>
      <c r="AN75" s="28"/>
      <c r="AO75" s="26"/>
      <c r="AP75" s="3"/>
      <c r="AQ75" s="106"/>
      <c r="AR75" s="106"/>
    </row>
    <row r="76" spans="2:44" s="199" customFormat="1" ht="21" customHeight="1" x14ac:dyDescent="0.45">
      <c r="B76" s="200" t="s">
        <v>44</v>
      </c>
      <c r="C76" s="201" t="s">
        <v>9</v>
      </c>
      <c r="D76" s="126" t="s">
        <v>10</v>
      </c>
      <c r="E76" s="127" t="s">
        <v>45</v>
      </c>
      <c r="F76" s="128"/>
      <c r="G76" s="129"/>
      <c r="H76" s="129"/>
      <c r="I76" s="129"/>
      <c r="J76" s="129"/>
      <c r="K76" s="129"/>
      <c r="L76" s="129"/>
      <c r="M76" s="129"/>
      <c r="N76" s="129"/>
      <c r="O76" s="129"/>
      <c r="P76" s="129"/>
      <c r="Q76" s="129"/>
      <c r="R76" s="129"/>
      <c r="S76" s="129"/>
      <c r="T76" s="129"/>
      <c r="U76" s="129"/>
      <c r="V76" s="129"/>
      <c r="W76" s="129"/>
      <c r="X76" s="129"/>
      <c r="Y76" s="129"/>
      <c r="Z76" s="129"/>
      <c r="AA76" s="129"/>
      <c r="AB76" s="129"/>
      <c r="AC76" s="129"/>
      <c r="AD76" s="129"/>
      <c r="AE76" s="129"/>
      <c r="AF76" s="129"/>
      <c r="AG76" s="167"/>
      <c r="AH76" s="167"/>
      <c r="AI76" s="167"/>
      <c r="AJ76" s="167"/>
      <c r="AK76" s="221"/>
      <c r="AL76" s="222"/>
      <c r="AM76" s="223"/>
      <c r="AN76" s="131" t="s">
        <v>22</v>
      </c>
      <c r="AO76" s="130" t="s">
        <v>23</v>
      </c>
      <c r="AP76" s="3"/>
      <c r="AQ76" s="132"/>
      <c r="AR76" s="132"/>
    </row>
    <row r="77" spans="2:44" s="199" customFormat="1" ht="13.5" customHeight="1" x14ac:dyDescent="0.45">
      <c r="B77" s="134" t="s">
        <v>24</v>
      </c>
      <c r="C77" s="135" t="s">
        <v>25</v>
      </c>
      <c r="D77" s="136" t="s">
        <v>26</v>
      </c>
      <c r="E77" s="137"/>
      <c r="F77" s="138"/>
      <c r="G77" s="139"/>
      <c r="H77" s="139"/>
      <c r="I77" s="139"/>
      <c r="J77" s="139"/>
      <c r="K77" s="139"/>
      <c r="L77" s="139"/>
      <c r="M77" s="139"/>
      <c r="N77" s="139"/>
      <c r="O77" s="139"/>
      <c r="P77" s="139"/>
      <c r="Q77" s="139"/>
      <c r="R77" s="139"/>
      <c r="S77" s="139"/>
      <c r="T77" s="139"/>
      <c r="U77" s="139"/>
      <c r="V77" s="139"/>
      <c r="W77" s="139"/>
      <c r="X77" s="139"/>
      <c r="Y77" s="139"/>
      <c r="Z77" s="139"/>
      <c r="AA77" s="139"/>
      <c r="AB77" s="139"/>
      <c r="AC77" s="139"/>
      <c r="AD77" s="139"/>
      <c r="AE77" s="139"/>
      <c r="AF77" s="139"/>
      <c r="AG77" s="224"/>
      <c r="AH77" s="224"/>
      <c r="AI77" s="224"/>
      <c r="AJ77" s="224"/>
      <c r="AK77" s="141">
        <f>IF(D77="","",COUNT($F$74:$AJ$74)-AL77)</f>
        <v>0</v>
      </c>
      <c r="AL77" s="142">
        <f>IF(D77="","",AQ77+AR77)</f>
        <v>0</v>
      </c>
      <c r="AM77" s="142">
        <f>IF(D77="","",COUNTIF(F77:AJ77,"休"))</f>
        <v>0</v>
      </c>
      <c r="AN77" s="143" t="str">
        <f>IF(D77="","",IFERROR(ROUND(AM77/AK77,3),""))</f>
        <v/>
      </c>
      <c r="AO77" s="144" t="e">
        <f>ROUND(AVERAGE(AN77:AN92),3)</f>
        <v>#DIV/0!</v>
      </c>
      <c r="AP77" s="3"/>
      <c r="AQ77" s="145">
        <f>+COUNTIF(F77:AJ77,"－")</f>
        <v>0</v>
      </c>
      <c r="AR77" s="145">
        <f>+COUNTIF(F77:AJ77,"外")</f>
        <v>0</v>
      </c>
    </row>
    <row r="78" spans="2:44" s="199" customFormat="1" ht="13.5" customHeight="1" x14ac:dyDescent="0.45">
      <c r="B78" s="146"/>
      <c r="C78" s="147"/>
      <c r="D78" s="148" t="s">
        <v>28</v>
      </c>
      <c r="E78" s="137"/>
      <c r="F78" s="204"/>
      <c r="G78" s="150"/>
      <c r="H78" s="150"/>
      <c r="I78" s="150"/>
      <c r="J78" s="150"/>
      <c r="K78" s="150"/>
      <c r="L78" s="150"/>
      <c r="M78" s="150"/>
      <c r="N78" s="150"/>
      <c r="O78" s="150"/>
      <c r="P78" s="150"/>
      <c r="Q78" s="150"/>
      <c r="R78" s="150"/>
      <c r="S78" s="150"/>
      <c r="T78" s="150"/>
      <c r="U78" s="150"/>
      <c r="V78" s="150"/>
      <c r="W78" s="150"/>
      <c r="X78" s="150"/>
      <c r="Y78" s="150"/>
      <c r="Z78" s="150"/>
      <c r="AA78" s="150"/>
      <c r="AB78" s="150"/>
      <c r="AC78" s="150"/>
      <c r="AD78" s="150"/>
      <c r="AE78" s="150"/>
      <c r="AF78" s="150"/>
      <c r="AG78" s="205"/>
      <c r="AH78" s="150"/>
      <c r="AI78" s="150"/>
      <c r="AJ78" s="205"/>
      <c r="AK78" s="141">
        <f t="shared" ref="AK78:AK82" si="45">IF(D78="","",COUNT($F$74:$AJ$74)-AL78)</f>
        <v>0</v>
      </c>
      <c r="AL78" s="142">
        <f t="shared" ref="AL78:AL82" si="46">IF(D78="","",AQ78+AR78)</f>
        <v>0</v>
      </c>
      <c r="AM78" s="142">
        <f t="shared" ref="AM78:AM82" si="47">IF(D78="","",COUNTIF(F78:AJ78,"休"))</f>
        <v>0</v>
      </c>
      <c r="AN78" s="143" t="str">
        <f t="shared" ref="AN78:AN82" si="48">IF(D78="","",IFERROR(ROUND(AM78/AK78,3),""))</f>
        <v/>
      </c>
      <c r="AO78" s="154"/>
      <c r="AP78" s="3"/>
      <c r="AQ78" s="145">
        <f>+COUNTIF(F78:AJ78,"－")</f>
        <v>0</v>
      </c>
      <c r="AR78" s="145">
        <f>+COUNTIF(F78:AJ78,"外")</f>
        <v>0</v>
      </c>
    </row>
    <row r="79" spans="2:44" s="199" customFormat="1" x14ac:dyDescent="0.45">
      <c r="B79" s="146"/>
      <c r="C79" s="147"/>
      <c r="D79" s="155" t="s">
        <v>29</v>
      </c>
      <c r="E79" s="137"/>
      <c r="F79" s="204"/>
      <c r="G79" s="150"/>
      <c r="H79" s="150"/>
      <c r="I79" s="150"/>
      <c r="J79" s="150"/>
      <c r="K79" s="150"/>
      <c r="L79" s="150"/>
      <c r="M79" s="150"/>
      <c r="N79" s="150"/>
      <c r="O79" s="150"/>
      <c r="P79" s="150"/>
      <c r="Q79" s="150"/>
      <c r="R79" s="150"/>
      <c r="S79" s="150"/>
      <c r="T79" s="150"/>
      <c r="U79" s="150"/>
      <c r="V79" s="150"/>
      <c r="W79" s="150"/>
      <c r="X79" s="150"/>
      <c r="Y79" s="150"/>
      <c r="Z79" s="150"/>
      <c r="AA79" s="150"/>
      <c r="AB79" s="150"/>
      <c r="AC79" s="150"/>
      <c r="AD79" s="150"/>
      <c r="AE79" s="150"/>
      <c r="AF79" s="150"/>
      <c r="AG79" s="205"/>
      <c r="AH79" s="205"/>
      <c r="AI79" s="205"/>
      <c r="AJ79" s="205"/>
      <c r="AK79" s="141">
        <f t="shared" si="45"/>
        <v>0</v>
      </c>
      <c r="AL79" s="142">
        <f t="shared" si="46"/>
        <v>0</v>
      </c>
      <c r="AM79" s="142">
        <f t="shared" si="47"/>
        <v>0</v>
      </c>
      <c r="AN79" s="143" t="str">
        <f t="shared" si="48"/>
        <v/>
      </c>
      <c r="AO79" s="154"/>
      <c r="AP79" s="3"/>
      <c r="AQ79" s="145">
        <f>+COUNTIF(F79:AJ79,"－")</f>
        <v>0</v>
      </c>
      <c r="AR79" s="145">
        <f t="shared" ref="AR79:AR82" si="49">+COUNTIF(F79:AJ79,"外")</f>
        <v>0</v>
      </c>
    </row>
    <row r="80" spans="2:44" s="199" customFormat="1" x14ac:dyDescent="0.45">
      <c r="B80" s="146"/>
      <c r="C80" s="147"/>
      <c r="D80" s="155" t="s">
        <v>30</v>
      </c>
      <c r="E80" s="156"/>
      <c r="F80" s="204"/>
      <c r="G80" s="150"/>
      <c r="H80" s="150"/>
      <c r="I80" s="150"/>
      <c r="J80" s="150"/>
      <c r="K80" s="150"/>
      <c r="L80" s="150"/>
      <c r="M80" s="150"/>
      <c r="N80" s="150"/>
      <c r="O80" s="150"/>
      <c r="P80" s="150"/>
      <c r="Q80" s="150"/>
      <c r="R80" s="150"/>
      <c r="S80" s="150"/>
      <c r="T80" s="150"/>
      <c r="U80" s="150"/>
      <c r="V80" s="150"/>
      <c r="W80" s="150"/>
      <c r="X80" s="150"/>
      <c r="Y80" s="150"/>
      <c r="Z80" s="150"/>
      <c r="AA80" s="150"/>
      <c r="AB80" s="150"/>
      <c r="AC80" s="150"/>
      <c r="AD80" s="150"/>
      <c r="AE80" s="150"/>
      <c r="AF80" s="150"/>
      <c r="AG80" s="150"/>
      <c r="AH80" s="205"/>
      <c r="AI80" s="205"/>
      <c r="AJ80" s="205"/>
      <c r="AK80" s="141">
        <f t="shared" si="45"/>
        <v>0</v>
      </c>
      <c r="AL80" s="142">
        <f t="shared" si="46"/>
        <v>0</v>
      </c>
      <c r="AM80" s="142">
        <f t="shared" si="47"/>
        <v>0</v>
      </c>
      <c r="AN80" s="143" t="str">
        <f t="shared" si="48"/>
        <v/>
      </c>
      <c r="AO80" s="154"/>
      <c r="AP80" s="3"/>
      <c r="AQ80" s="145">
        <f>+COUNTIF(F80:AJ80,"－")</f>
        <v>0</v>
      </c>
      <c r="AR80" s="145">
        <f t="shared" si="49"/>
        <v>0</v>
      </c>
    </row>
    <row r="81" spans="2:44" s="199" customFormat="1" x14ac:dyDescent="0.45">
      <c r="B81" s="146"/>
      <c r="C81" s="147"/>
      <c r="D81" s="155" t="s">
        <v>31</v>
      </c>
      <c r="E81" s="137"/>
      <c r="F81" s="204"/>
      <c r="G81" s="150"/>
      <c r="H81" s="150"/>
      <c r="I81" s="150"/>
      <c r="J81" s="150"/>
      <c r="K81" s="150"/>
      <c r="L81" s="150"/>
      <c r="M81" s="150"/>
      <c r="N81" s="150"/>
      <c r="O81" s="150"/>
      <c r="P81" s="150"/>
      <c r="Q81" s="150"/>
      <c r="R81" s="150"/>
      <c r="S81" s="150"/>
      <c r="T81" s="150"/>
      <c r="U81" s="150"/>
      <c r="V81" s="150"/>
      <c r="W81" s="150"/>
      <c r="X81" s="150"/>
      <c r="Y81" s="150"/>
      <c r="Z81" s="150"/>
      <c r="AA81" s="150"/>
      <c r="AB81" s="150"/>
      <c r="AC81" s="150"/>
      <c r="AD81" s="150"/>
      <c r="AE81" s="150"/>
      <c r="AF81" s="150"/>
      <c r="AG81" s="150"/>
      <c r="AH81" s="150"/>
      <c r="AI81" s="150"/>
      <c r="AJ81" s="150"/>
      <c r="AK81" s="141">
        <f t="shared" si="45"/>
        <v>0</v>
      </c>
      <c r="AL81" s="142">
        <f>IF(D81="","",AQ81+AR81)</f>
        <v>0</v>
      </c>
      <c r="AM81" s="142">
        <f t="shared" si="47"/>
        <v>0</v>
      </c>
      <c r="AN81" s="143" t="str">
        <f t="shared" si="48"/>
        <v/>
      </c>
      <c r="AO81" s="154"/>
      <c r="AP81" s="3"/>
      <c r="AQ81" s="145">
        <f t="shared" ref="AQ81:AQ82" si="50">+COUNTIF(F81:AJ81,"－")</f>
        <v>0</v>
      </c>
      <c r="AR81" s="145">
        <f t="shared" si="49"/>
        <v>0</v>
      </c>
    </row>
    <row r="82" spans="2:44" s="199" customFormat="1" x14ac:dyDescent="0.45">
      <c r="B82" s="157"/>
      <c r="C82" s="158"/>
      <c r="D82" s="159">
        <f>E$29</f>
        <v>0</v>
      </c>
      <c r="E82" s="160"/>
      <c r="F82" s="225"/>
      <c r="G82" s="163"/>
      <c r="H82" s="163"/>
      <c r="I82" s="163"/>
      <c r="J82" s="163"/>
      <c r="K82" s="163"/>
      <c r="L82" s="163"/>
      <c r="M82" s="163"/>
      <c r="N82" s="163"/>
      <c r="O82" s="163"/>
      <c r="P82" s="163"/>
      <c r="Q82" s="163"/>
      <c r="R82" s="163"/>
      <c r="S82" s="163"/>
      <c r="T82" s="163"/>
      <c r="U82" s="163"/>
      <c r="V82" s="163"/>
      <c r="W82" s="163"/>
      <c r="X82" s="163"/>
      <c r="Y82" s="163"/>
      <c r="Z82" s="163"/>
      <c r="AA82" s="163"/>
      <c r="AB82" s="163"/>
      <c r="AC82" s="163"/>
      <c r="AD82" s="163"/>
      <c r="AE82" s="163"/>
      <c r="AF82" s="163"/>
      <c r="AG82" s="164"/>
      <c r="AH82" s="164"/>
      <c r="AI82" s="164"/>
      <c r="AJ82" s="164"/>
      <c r="AK82" s="141">
        <f t="shared" si="45"/>
        <v>0</v>
      </c>
      <c r="AL82" s="142">
        <f t="shared" si="46"/>
        <v>0</v>
      </c>
      <c r="AM82" s="165">
        <f t="shared" si="47"/>
        <v>0</v>
      </c>
      <c r="AN82" s="143" t="str">
        <f t="shared" si="48"/>
        <v/>
      </c>
      <c r="AO82" s="154"/>
      <c r="AP82" s="3"/>
      <c r="AQ82" s="145">
        <f t="shared" si="50"/>
        <v>0</v>
      </c>
      <c r="AR82" s="145">
        <f t="shared" si="49"/>
        <v>0</v>
      </c>
    </row>
    <row r="83" spans="2:44" s="199" customFormat="1" ht="15" customHeight="1" x14ac:dyDescent="0.45">
      <c r="B83" s="134" t="s">
        <v>32</v>
      </c>
      <c r="C83" s="135" t="s">
        <v>33</v>
      </c>
      <c r="D83" s="126" t="s">
        <v>10</v>
      </c>
      <c r="E83" s="166" t="s">
        <v>45</v>
      </c>
      <c r="F83" s="128"/>
      <c r="G83" s="129"/>
      <c r="H83" s="129"/>
      <c r="I83" s="129"/>
      <c r="J83" s="129"/>
      <c r="K83" s="129"/>
      <c r="L83" s="129"/>
      <c r="M83" s="129"/>
      <c r="N83" s="129"/>
      <c r="O83" s="129"/>
      <c r="P83" s="129"/>
      <c r="Q83" s="129"/>
      <c r="R83" s="129"/>
      <c r="S83" s="129"/>
      <c r="T83" s="129"/>
      <c r="U83" s="129"/>
      <c r="V83" s="129"/>
      <c r="W83" s="129"/>
      <c r="X83" s="129"/>
      <c r="Y83" s="129"/>
      <c r="Z83" s="129"/>
      <c r="AA83" s="129"/>
      <c r="AB83" s="129"/>
      <c r="AC83" s="129"/>
      <c r="AD83" s="129"/>
      <c r="AE83" s="129"/>
      <c r="AF83" s="129"/>
      <c r="AG83" s="167"/>
      <c r="AH83" s="167"/>
      <c r="AI83" s="167"/>
      <c r="AJ83" s="167"/>
      <c r="AK83" s="168"/>
      <c r="AL83" s="145"/>
      <c r="AM83" s="169"/>
      <c r="AN83" s="170"/>
      <c r="AO83" s="154"/>
      <c r="AP83" s="3"/>
      <c r="AQ83" s="7"/>
      <c r="AR83" s="7"/>
    </row>
    <row r="84" spans="2:44" s="199" customFormat="1" x14ac:dyDescent="0.45">
      <c r="B84" s="146"/>
      <c r="C84" s="147"/>
      <c r="D84" s="171" t="s">
        <v>26</v>
      </c>
      <c r="E84" s="137"/>
      <c r="F84" s="202"/>
      <c r="G84" s="209"/>
      <c r="H84" s="209"/>
      <c r="I84" s="209"/>
      <c r="J84" s="209"/>
      <c r="K84" s="209"/>
      <c r="L84" s="209"/>
      <c r="M84" s="209"/>
      <c r="N84" s="209"/>
      <c r="O84" s="209"/>
      <c r="P84" s="209"/>
      <c r="Q84" s="209"/>
      <c r="R84" s="209"/>
      <c r="S84" s="209"/>
      <c r="T84" s="209"/>
      <c r="U84" s="209"/>
      <c r="V84" s="209"/>
      <c r="W84" s="209"/>
      <c r="X84" s="209"/>
      <c r="Y84" s="209"/>
      <c r="Z84" s="209"/>
      <c r="AA84" s="209"/>
      <c r="AB84" s="209"/>
      <c r="AC84" s="209"/>
      <c r="AD84" s="209"/>
      <c r="AE84" s="209"/>
      <c r="AF84" s="209"/>
      <c r="AG84" s="209"/>
      <c r="AH84" s="209"/>
      <c r="AI84" s="209"/>
      <c r="AJ84" s="209"/>
      <c r="AK84" s="141">
        <f>IF(D84="","",COUNT($F$74:$AJ$74)-AL84)</f>
        <v>0</v>
      </c>
      <c r="AL84" s="142">
        <f>IF(D84="","",AQ84+AR84)</f>
        <v>0</v>
      </c>
      <c r="AM84" s="142">
        <f>IF(D84="","",COUNTIF(F84:AJ84,"休"))</f>
        <v>0</v>
      </c>
      <c r="AN84" s="143" t="str">
        <f>IF(D84="","",IFERROR(ROUND(AM84/AK84,3),""))</f>
        <v/>
      </c>
      <c r="AO84" s="154"/>
      <c r="AP84" s="3"/>
      <c r="AQ84" s="145">
        <f>+COUNTIF(F84:AJ84,"－")</f>
        <v>0</v>
      </c>
      <c r="AR84" s="145">
        <f>+COUNTIF(F84:AJ84,"外")</f>
        <v>0</v>
      </c>
    </row>
    <row r="85" spans="2:44" s="199" customFormat="1" x14ac:dyDescent="0.45">
      <c r="B85" s="146"/>
      <c r="C85" s="147"/>
      <c r="D85" s="148" t="s">
        <v>28</v>
      </c>
      <c r="E85" s="172"/>
      <c r="F85" s="211"/>
      <c r="G85" s="163"/>
      <c r="H85" s="175"/>
      <c r="I85" s="175"/>
      <c r="J85" s="163"/>
      <c r="K85" s="163"/>
      <c r="L85" s="163"/>
      <c r="M85" s="163"/>
      <c r="N85" s="163"/>
      <c r="O85" s="163"/>
      <c r="P85" s="163"/>
      <c r="Q85" s="175"/>
      <c r="R85" s="175"/>
      <c r="S85" s="163"/>
      <c r="T85" s="163"/>
      <c r="U85" s="163"/>
      <c r="V85" s="175"/>
      <c r="W85" s="175"/>
      <c r="X85" s="163"/>
      <c r="Y85" s="163"/>
      <c r="Z85" s="163"/>
      <c r="AA85" s="163"/>
      <c r="AB85" s="163"/>
      <c r="AC85" s="163"/>
      <c r="AD85" s="163"/>
      <c r="AE85" s="163"/>
      <c r="AF85" s="163"/>
      <c r="AG85" s="163"/>
      <c r="AH85" s="163"/>
      <c r="AI85" s="163"/>
      <c r="AJ85" s="163"/>
      <c r="AK85" s="141">
        <f t="shared" ref="AK85:AK87" si="51">IF(D85="","",COUNT($F$74:$AJ$74)-AL85)</f>
        <v>0</v>
      </c>
      <c r="AL85" s="142">
        <f t="shared" ref="AL85:AL87" si="52">IF(D85="","",AQ85+AR85)</f>
        <v>0</v>
      </c>
      <c r="AM85" s="142">
        <f t="shared" ref="AM85:AM87" si="53">IF(D85="","",COUNTIF(F85:AJ85,"休"))</f>
        <v>0</v>
      </c>
      <c r="AN85" s="143" t="str">
        <f t="shared" ref="AN85:AN87" si="54">IF(D85="","",IFERROR(ROUND(AM85/AK85,3),""))</f>
        <v/>
      </c>
      <c r="AO85" s="154"/>
      <c r="AP85" s="3"/>
      <c r="AQ85" s="145">
        <f>+COUNTIF(F85:AJ85,"－")</f>
        <v>0</v>
      </c>
      <c r="AR85" s="145">
        <f>+COUNTIF(F85:AJ85,"外")</f>
        <v>0</v>
      </c>
    </row>
    <row r="86" spans="2:44" s="199" customFormat="1" x14ac:dyDescent="0.45">
      <c r="B86" s="146"/>
      <c r="C86" s="147"/>
      <c r="D86" s="3"/>
      <c r="E86" s="172"/>
      <c r="F86" s="204"/>
      <c r="G86" s="150"/>
      <c r="H86" s="150"/>
      <c r="I86" s="150"/>
      <c r="J86" s="150"/>
      <c r="K86" s="150"/>
      <c r="L86" s="150"/>
      <c r="M86" s="150"/>
      <c r="N86" s="150"/>
      <c r="O86" s="150"/>
      <c r="P86" s="150"/>
      <c r="Q86" s="150"/>
      <c r="R86" s="150"/>
      <c r="S86" s="150"/>
      <c r="T86" s="150"/>
      <c r="U86" s="150"/>
      <c r="V86" s="150"/>
      <c r="W86" s="150"/>
      <c r="X86" s="150"/>
      <c r="Y86" s="150"/>
      <c r="Z86" s="150"/>
      <c r="AA86" s="150"/>
      <c r="AB86" s="150"/>
      <c r="AC86" s="150"/>
      <c r="AD86" s="150"/>
      <c r="AE86" s="150"/>
      <c r="AF86" s="150"/>
      <c r="AG86" s="151"/>
      <c r="AH86" s="151"/>
      <c r="AI86" s="151"/>
      <c r="AJ86" s="151"/>
      <c r="AK86" s="141" t="str">
        <f t="shared" si="51"/>
        <v/>
      </c>
      <c r="AL86" s="142" t="str">
        <f t="shared" si="52"/>
        <v/>
      </c>
      <c r="AM86" s="142" t="str">
        <f t="shared" si="53"/>
        <v/>
      </c>
      <c r="AN86" s="143" t="str">
        <f t="shared" si="54"/>
        <v/>
      </c>
      <c r="AO86" s="154"/>
      <c r="AP86" s="3"/>
      <c r="AQ86" s="145">
        <f>+COUNTIF(F86:AJ86,"－")</f>
        <v>0</v>
      </c>
      <c r="AR86" s="145">
        <f>+COUNTIF(F86:AJ86,"外")</f>
        <v>0</v>
      </c>
    </row>
    <row r="87" spans="2:44" s="199" customFormat="1" x14ac:dyDescent="0.45">
      <c r="B87" s="146"/>
      <c r="C87" s="158"/>
      <c r="D87" s="173"/>
      <c r="E87" s="174"/>
      <c r="F87" s="226"/>
      <c r="G87" s="175"/>
      <c r="H87" s="175"/>
      <c r="I87" s="175"/>
      <c r="J87" s="175"/>
      <c r="K87" s="175"/>
      <c r="L87" s="175"/>
      <c r="M87" s="175"/>
      <c r="N87" s="175"/>
      <c r="O87" s="175"/>
      <c r="P87" s="175"/>
      <c r="Q87" s="175"/>
      <c r="R87" s="175"/>
      <c r="S87" s="175"/>
      <c r="T87" s="175"/>
      <c r="U87" s="175"/>
      <c r="V87" s="175"/>
      <c r="W87" s="175"/>
      <c r="X87" s="175"/>
      <c r="Y87" s="175"/>
      <c r="Z87" s="175"/>
      <c r="AA87" s="175"/>
      <c r="AB87" s="175"/>
      <c r="AC87" s="175"/>
      <c r="AD87" s="175"/>
      <c r="AE87" s="175"/>
      <c r="AF87" s="175"/>
      <c r="AG87" s="140"/>
      <c r="AH87" s="140"/>
      <c r="AI87" s="140"/>
      <c r="AJ87" s="140"/>
      <c r="AK87" s="141" t="str">
        <f t="shared" si="51"/>
        <v/>
      </c>
      <c r="AL87" s="142" t="str">
        <f t="shared" si="52"/>
        <v/>
      </c>
      <c r="AM87" s="142" t="str">
        <f t="shared" si="53"/>
        <v/>
      </c>
      <c r="AN87" s="143" t="str">
        <f t="shared" si="54"/>
        <v/>
      </c>
      <c r="AO87" s="154"/>
      <c r="AP87" s="3"/>
      <c r="AQ87" s="145">
        <f>+COUNTIF(F87:AJ87,"－")</f>
        <v>0</v>
      </c>
      <c r="AR87" s="145">
        <f>+COUNTIF(F87:AJ87,"外")</f>
        <v>0</v>
      </c>
    </row>
    <row r="88" spans="2:44" s="199" customFormat="1" ht="15" customHeight="1" x14ac:dyDescent="0.45">
      <c r="B88" s="146"/>
      <c r="C88" s="135" t="s">
        <v>34</v>
      </c>
      <c r="D88" s="126" t="s">
        <v>10</v>
      </c>
      <c r="E88" s="176" t="s">
        <v>45</v>
      </c>
      <c r="F88" s="128"/>
      <c r="G88" s="129"/>
      <c r="H88" s="129"/>
      <c r="I88" s="129"/>
      <c r="J88" s="129"/>
      <c r="K88" s="129"/>
      <c r="L88" s="129"/>
      <c r="M88" s="129"/>
      <c r="N88" s="129"/>
      <c r="O88" s="129"/>
      <c r="P88" s="129"/>
      <c r="Q88" s="129"/>
      <c r="R88" s="129"/>
      <c r="S88" s="129"/>
      <c r="T88" s="129"/>
      <c r="U88" s="129"/>
      <c r="V88" s="129"/>
      <c r="W88" s="129"/>
      <c r="X88" s="129"/>
      <c r="Y88" s="129"/>
      <c r="Z88" s="129"/>
      <c r="AA88" s="129"/>
      <c r="AB88" s="129"/>
      <c r="AC88" s="129"/>
      <c r="AD88" s="129"/>
      <c r="AE88" s="129"/>
      <c r="AF88" s="129"/>
      <c r="AG88" s="167"/>
      <c r="AH88" s="167"/>
      <c r="AI88" s="167"/>
      <c r="AJ88" s="167"/>
      <c r="AK88" s="168"/>
      <c r="AL88" s="145"/>
      <c r="AM88" s="177"/>
      <c r="AN88" s="170"/>
      <c r="AO88" s="154"/>
      <c r="AP88" s="3"/>
      <c r="AQ88" s="7"/>
      <c r="AR88" s="7"/>
    </row>
    <row r="89" spans="2:44" s="199" customFormat="1" x14ac:dyDescent="0.45">
      <c r="B89" s="146"/>
      <c r="C89" s="147"/>
      <c r="D89" s="178" t="s">
        <v>28</v>
      </c>
      <c r="E89" s="137"/>
      <c r="F89" s="138"/>
      <c r="G89" s="139"/>
      <c r="H89" s="139"/>
      <c r="I89" s="209"/>
      <c r="J89" s="209"/>
      <c r="K89" s="139"/>
      <c r="L89" s="139"/>
      <c r="M89" s="139"/>
      <c r="N89" s="139"/>
      <c r="O89" s="209"/>
      <c r="P89" s="209"/>
      <c r="Q89" s="139"/>
      <c r="R89" s="139"/>
      <c r="S89" s="139"/>
      <c r="T89" s="139"/>
      <c r="U89" s="209"/>
      <c r="V89" s="209"/>
      <c r="W89" s="139"/>
      <c r="X89" s="139"/>
      <c r="Y89" s="139"/>
      <c r="Z89" s="139"/>
      <c r="AA89" s="209"/>
      <c r="AB89" s="209"/>
      <c r="AC89" s="209"/>
      <c r="AD89" s="209"/>
      <c r="AE89" s="209"/>
      <c r="AF89" s="209"/>
      <c r="AG89" s="209"/>
      <c r="AH89" s="209"/>
      <c r="AI89" s="209"/>
      <c r="AJ89" s="209"/>
      <c r="AK89" s="141">
        <f>IF(D89="","",COUNT($F$74:$AJ$74)-AL89)</f>
        <v>0</v>
      </c>
      <c r="AL89" s="142">
        <f>IF(D89="","",AQ89+AR89)</f>
        <v>0</v>
      </c>
      <c r="AM89" s="142">
        <f>IF(D89="","",COUNTIF(F89:AJ89,"休"))</f>
        <v>0</v>
      </c>
      <c r="AN89" s="143" t="str">
        <f>IF(D89="","",IFERROR(ROUND(AM89/AK89,3),""))</f>
        <v/>
      </c>
      <c r="AO89" s="154"/>
      <c r="AP89" s="3"/>
      <c r="AQ89" s="145">
        <f>+COUNTIF(F89:AJ89,"－")</f>
        <v>0</v>
      </c>
      <c r="AR89" s="145">
        <f>+COUNTIF(F89:AJ89,"外")</f>
        <v>0</v>
      </c>
    </row>
    <row r="90" spans="2:44" s="199" customFormat="1" x14ac:dyDescent="0.45">
      <c r="B90" s="146"/>
      <c r="C90" s="147"/>
      <c r="D90" s="3"/>
      <c r="E90" s="172"/>
      <c r="F90" s="149"/>
      <c r="G90" s="150"/>
      <c r="H90" s="150"/>
      <c r="I90" s="150"/>
      <c r="J90" s="150"/>
      <c r="K90" s="150"/>
      <c r="L90" s="150"/>
      <c r="M90" s="150"/>
      <c r="N90" s="150"/>
      <c r="O90" s="150"/>
      <c r="P90" s="150"/>
      <c r="Q90" s="150"/>
      <c r="R90" s="150"/>
      <c r="S90" s="150"/>
      <c r="T90" s="150"/>
      <c r="U90" s="150"/>
      <c r="V90" s="150"/>
      <c r="W90" s="150"/>
      <c r="X90" s="150"/>
      <c r="Y90" s="150"/>
      <c r="Z90" s="150"/>
      <c r="AA90" s="150"/>
      <c r="AB90" s="150"/>
      <c r="AC90" s="150"/>
      <c r="AD90" s="150"/>
      <c r="AE90" s="150"/>
      <c r="AF90" s="150"/>
      <c r="AG90" s="151"/>
      <c r="AH90" s="151"/>
      <c r="AI90" s="151"/>
      <c r="AJ90" s="151"/>
      <c r="AK90" s="141" t="str">
        <f>IF(D90="","",COUNT($F$74:$AJ$74)-AL90)</f>
        <v/>
      </c>
      <c r="AL90" s="142" t="str">
        <f>IF(D90="","",AQ90+AR90)</f>
        <v/>
      </c>
      <c r="AM90" s="142" t="str">
        <f t="shared" ref="AM90:AM92" si="55">IF(D90="","",COUNTIF(F90:AJ90,"休"))</f>
        <v/>
      </c>
      <c r="AN90" s="143" t="str">
        <f t="shared" ref="AN90:AN92" si="56">IF(D90="","",IFERROR(ROUND(AM90/AK90,3),""))</f>
        <v/>
      </c>
      <c r="AO90" s="154"/>
      <c r="AP90" s="3"/>
      <c r="AQ90" s="145">
        <f>+COUNTIF(F90:AJ90,"－")</f>
        <v>0</v>
      </c>
      <c r="AR90" s="145">
        <f>+COUNTIF(F90:AJ90,"外")</f>
        <v>0</v>
      </c>
    </row>
    <row r="91" spans="2:44" s="199" customFormat="1" x14ac:dyDescent="0.45">
      <c r="B91" s="146"/>
      <c r="C91" s="147"/>
      <c r="D91" s="180"/>
      <c r="E91" s="172"/>
      <c r="F91" s="149"/>
      <c r="G91" s="150"/>
      <c r="H91" s="150"/>
      <c r="I91" s="150"/>
      <c r="J91" s="150"/>
      <c r="K91" s="150"/>
      <c r="L91" s="150"/>
      <c r="M91" s="150"/>
      <c r="N91" s="150"/>
      <c r="O91" s="150"/>
      <c r="P91" s="150"/>
      <c r="Q91" s="150"/>
      <c r="R91" s="150"/>
      <c r="S91" s="150"/>
      <c r="T91" s="150"/>
      <c r="U91" s="150"/>
      <c r="V91" s="150"/>
      <c r="W91" s="150"/>
      <c r="X91" s="150"/>
      <c r="Y91" s="150"/>
      <c r="Z91" s="150"/>
      <c r="AA91" s="150"/>
      <c r="AB91" s="150"/>
      <c r="AC91" s="150"/>
      <c r="AD91" s="150"/>
      <c r="AE91" s="150"/>
      <c r="AF91" s="150"/>
      <c r="AG91" s="151"/>
      <c r="AH91" s="151"/>
      <c r="AI91" s="151"/>
      <c r="AJ91" s="151"/>
      <c r="AK91" s="141" t="str">
        <f>IF(D91="","",COUNT($F$74:$AJ$74)-AL91)</f>
        <v/>
      </c>
      <c r="AL91" s="142" t="str">
        <f t="shared" ref="AL91:AL92" si="57">IF(D91="","",AQ91+AR91)</f>
        <v/>
      </c>
      <c r="AM91" s="142" t="str">
        <f t="shared" si="55"/>
        <v/>
      </c>
      <c r="AN91" s="143" t="str">
        <f t="shared" si="56"/>
        <v/>
      </c>
      <c r="AO91" s="154"/>
      <c r="AP91" s="3"/>
      <c r="AQ91" s="145">
        <f>+COUNTIF(F91:AJ91,"－")</f>
        <v>0</v>
      </c>
      <c r="AR91" s="145">
        <f>+COUNTIF(F91:AJ91,"外")</f>
        <v>0</v>
      </c>
    </row>
    <row r="92" spans="2:44" s="199" customFormat="1" ht="13.8" thickBot="1" x14ac:dyDescent="0.5">
      <c r="B92" s="157"/>
      <c r="C92" s="158"/>
      <c r="D92" s="173"/>
      <c r="E92" s="174"/>
      <c r="F92" s="225"/>
      <c r="G92" s="162"/>
      <c r="H92" s="162"/>
      <c r="I92" s="162"/>
      <c r="J92" s="162"/>
      <c r="K92" s="162"/>
      <c r="L92" s="162"/>
      <c r="M92" s="162"/>
      <c r="N92" s="162"/>
      <c r="O92" s="162"/>
      <c r="P92" s="162"/>
      <c r="Q92" s="162"/>
      <c r="R92" s="162"/>
      <c r="S92" s="162"/>
      <c r="T92" s="162"/>
      <c r="U92" s="162"/>
      <c r="V92" s="162"/>
      <c r="W92" s="162"/>
      <c r="X92" s="162"/>
      <c r="Y92" s="162"/>
      <c r="Z92" s="162"/>
      <c r="AA92" s="162"/>
      <c r="AB92" s="162"/>
      <c r="AC92" s="162"/>
      <c r="AD92" s="162"/>
      <c r="AE92" s="162"/>
      <c r="AF92" s="162"/>
      <c r="AG92" s="182"/>
      <c r="AH92" s="182"/>
      <c r="AI92" s="182"/>
      <c r="AJ92" s="182"/>
      <c r="AK92" s="183" t="str">
        <f t="shared" ref="AK92" si="58">IF(D92="","",COUNT($F$74:$AJ$74)-AL92)</f>
        <v/>
      </c>
      <c r="AL92" s="165" t="str">
        <f t="shared" si="57"/>
        <v/>
      </c>
      <c r="AM92" s="165" t="str">
        <f t="shared" si="55"/>
        <v/>
      </c>
      <c r="AN92" s="143" t="str">
        <f t="shared" si="56"/>
        <v/>
      </c>
      <c r="AO92" s="185"/>
      <c r="AP92" s="3"/>
      <c r="AQ92" s="145">
        <f>+COUNTIF(F92:AJ92,"－")</f>
        <v>0</v>
      </c>
      <c r="AR92" s="145">
        <f>+COUNTIF(F92:AJ92,"外")</f>
        <v>0</v>
      </c>
    </row>
    <row r="93" spans="2:44" ht="13.8" thickBot="1" x14ac:dyDescent="0.5">
      <c r="B93" s="186"/>
      <c r="C93" s="187"/>
      <c r="D93" s="180"/>
      <c r="E93" s="98"/>
      <c r="F93" s="140"/>
      <c r="G93" s="140"/>
      <c r="H93" s="140"/>
      <c r="I93" s="140"/>
      <c r="J93" s="140"/>
      <c r="K93" s="140"/>
      <c r="L93" s="140"/>
      <c r="M93" s="140"/>
      <c r="N93" s="140"/>
      <c r="O93" s="140"/>
      <c r="P93" s="140"/>
      <c r="Q93" s="140"/>
      <c r="R93" s="140"/>
      <c r="S93" s="140"/>
      <c r="T93" s="140"/>
      <c r="U93" s="140"/>
      <c r="V93" s="140"/>
      <c r="W93" s="140"/>
      <c r="X93" s="140"/>
      <c r="Y93" s="140"/>
      <c r="Z93" s="140"/>
      <c r="AA93" s="140"/>
      <c r="AB93" s="140"/>
      <c r="AC93" s="140"/>
      <c r="AD93" s="140"/>
      <c r="AE93" s="140"/>
      <c r="AF93" s="140"/>
      <c r="AG93" s="140"/>
      <c r="AH93" s="140"/>
      <c r="AI93" s="140"/>
      <c r="AJ93" s="140"/>
      <c r="AK93" s="188"/>
      <c r="AL93" s="189"/>
      <c r="AN93" s="190" t="s">
        <v>46</v>
      </c>
      <c r="AO93" s="191" t="e">
        <f>IF(AO77&gt;=0.285,"OK","NG")</f>
        <v>#DIV/0!</v>
      </c>
      <c r="AQ93" s="189"/>
      <c r="AR93" s="189"/>
    </row>
    <row r="94" spans="2:44" s="199" customFormat="1" x14ac:dyDescent="0.45">
      <c r="E94" s="227"/>
      <c r="F94" s="227"/>
      <c r="G94" s="227"/>
      <c r="H94" s="227"/>
      <c r="I94" s="227"/>
      <c r="J94" s="227"/>
      <c r="K94" s="227"/>
      <c r="L94" s="227"/>
      <c r="M94" s="227"/>
      <c r="N94" s="227"/>
      <c r="O94" s="227"/>
      <c r="P94" s="227"/>
      <c r="Q94" s="227"/>
      <c r="R94" s="227"/>
      <c r="S94" s="227"/>
      <c r="T94" s="227"/>
      <c r="U94" s="227"/>
      <c r="V94" s="227"/>
      <c r="W94" s="227"/>
      <c r="X94" s="227"/>
      <c r="Y94" s="227"/>
      <c r="Z94" s="227"/>
      <c r="AA94" s="227"/>
      <c r="AB94" s="227"/>
      <c r="AC94" s="227"/>
      <c r="AD94" s="227"/>
      <c r="AE94" s="227"/>
      <c r="AF94" s="227"/>
      <c r="AG94" s="227"/>
      <c r="AH94" s="227"/>
      <c r="AI94" s="227"/>
      <c r="AJ94" s="227"/>
      <c r="AL94" s="227"/>
      <c r="AN94" s="228"/>
    </row>
    <row r="95" spans="2:44" hidden="1" x14ac:dyDescent="0.45">
      <c r="F95" s="4" t="e">
        <f>YEAR(F98)</f>
        <v>#VALUE!</v>
      </c>
      <c r="G95" s="4" t="e">
        <f>MONTH(F98)</f>
        <v>#VALUE!</v>
      </c>
    </row>
    <row r="96" spans="2:44" x14ac:dyDescent="0.45">
      <c r="B96" s="99"/>
      <c r="C96" s="100"/>
      <c r="D96" s="101"/>
      <c r="E96" s="193" t="s">
        <v>35</v>
      </c>
      <c r="F96" s="103" t="e">
        <f>F98</f>
        <v>#VALUE!</v>
      </c>
      <c r="G96" s="104"/>
      <c r="H96" s="104"/>
      <c r="I96" s="104"/>
      <c r="J96" s="104"/>
      <c r="K96" s="104"/>
      <c r="L96" s="104"/>
      <c r="M96" s="104"/>
      <c r="N96" s="104"/>
      <c r="O96" s="104"/>
      <c r="P96" s="104"/>
      <c r="Q96" s="104"/>
      <c r="R96" s="104"/>
      <c r="S96" s="104"/>
      <c r="T96" s="104"/>
      <c r="U96" s="104"/>
      <c r="V96" s="104"/>
      <c r="W96" s="104"/>
      <c r="X96" s="104"/>
      <c r="Y96" s="104"/>
      <c r="Z96" s="104"/>
      <c r="AA96" s="104"/>
      <c r="AB96" s="104"/>
      <c r="AC96" s="104"/>
      <c r="AD96" s="104"/>
      <c r="AE96" s="104"/>
      <c r="AF96" s="104"/>
      <c r="AG96" s="104"/>
      <c r="AH96" s="104"/>
      <c r="AI96" s="104"/>
      <c r="AJ96" s="104"/>
      <c r="AK96" s="215" t="s">
        <v>36</v>
      </c>
      <c r="AL96" s="216" t="s">
        <v>37</v>
      </c>
      <c r="AM96" s="217" t="s">
        <v>13</v>
      </c>
      <c r="AN96" s="28" t="s">
        <v>38</v>
      </c>
      <c r="AO96" s="26" t="s">
        <v>39</v>
      </c>
      <c r="AQ96" s="106" t="s">
        <v>40</v>
      </c>
      <c r="AR96" s="106" t="s">
        <v>41</v>
      </c>
    </row>
    <row r="97" spans="2:44" ht="13.5" hidden="1" customHeight="1" x14ac:dyDescent="0.45">
      <c r="B97" s="107"/>
      <c r="C97" s="108"/>
      <c r="D97" s="109"/>
      <c r="E97" s="194"/>
      <c r="F97" s="115" t="e">
        <f>DATE($F95,$G95,1)</f>
        <v>#VALUE!</v>
      </c>
      <c r="G97" s="115" t="e">
        <f t="shared" ref="G97:AJ97" si="59">F97+1</f>
        <v>#VALUE!</v>
      </c>
      <c r="H97" s="115" t="e">
        <f t="shared" si="59"/>
        <v>#VALUE!</v>
      </c>
      <c r="I97" s="115" t="e">
        <f t="shared" si="59"/>
        <v>#VALUE!</v>
      </c>
      <c r="J97" s="115" t="e">
        <f t="shared" si="59"/>
        <v>#VALUE!</v>
      </c>
      <c r="K97" s="115" t="e">
        <f t="shared" si="59"/>
        <v>#VALUE!</v>
      </c>
      <c r="L97" s="115" t="e">
        <f t="shared" si="59"/>
        <v>#VALUE!</v>
      </c>
      <c r="M97" s="115" t="e">
        <f t="shared" si="59"/>
        <v>#VALUE!</v>
      </c>
      <c r="N97" s="115" t="e">
        <f t="shared" si="59"/>
        <v>#VALUE!</v>
      </c>
      <c r="O97" s="115" t="e">
        <f t="shared" si="59"/>
        <v>#VALUE!</v>
      </c>
      <c r="P97" s="115" t="e">
        <f t="shared" si="59"/>
        <v>#VALUE!</v>
      </c>
      <c r="Q97" s="115" t="e">
        <f t="shared" si="59"/>
        <v>#VALUE!</v>
      </c>
      <c r="R97" s="115" t="e">
        <f t="shared" si="59"/>
        <v>#VALUE!</v>
      </c>
      <c r="S97" s="115" t="e">
        <f t="shared" si="59"/>
        <v>#VALUE!</v>
      </c>
      <c r="T97" s="115" t="e">
        <f t="shared" si="59"/>
        <v>#VALUE!</v>
      </c>
      <c r="U97" s="115" t="e">
        <f t="shared" si="59"/>
        <v>#VALUE!</v>
      </c>
      <c r="V97" s="115" t="e">
        <f t="shared" si="59"/>
        <v>#VALUE!</v>
      </c>
      <c r="W97" s="115" t="e">
        <f t="shared" si="59"/>
        <v>#VALUE!</v>
      </c>
      <c r="X97" s="115" t="e">
        <f t="shared" si="59"/>
        <v>#VALUE!</v>
      </c>
      <c r="Y97" s="115" t="e">
        <f t="shared" si="59"/>
        <v>#VALUE!</v>
      </c>
      <c r="Z97" s="115" t="e">
        <f t="shared" si="59"/>
        <v>#VALUE!</v>
      </c>
      <c r="AA97" s="115" t="e">
        <f t="shared" si="59"/>
        <v>#VALUE!</v>
      </c>
      <c r="AB97" s="115" t="e">
        <f t="shared" si="59"/>
        <v>#VALUE!</v>
      </c>
      <c r="AC97" s="115" t="e">
        <f t="shared" si="59"/>
        <v>#VALUE!</v>
      </c>
      <c r="AD97" s="115" t="e">
        <f t="shared" si="59"/>
        <v>#VALUE!</v>
      </c>
      <c r="AE97" s="115" t="e">
        <f t="shared" si="59"/>
        <v>#VALUE!</v>
      </c>
      <c r="AF97" s="115" t="e">
        <f t="shared" si="59"/>
        <v>#VALUE!</v>
      </c>
      <c r="AG97" s="115" t="e">
        <f t="shared" si="59"/>
        <v>#VALUE!</v>
      </c>
      <c r="AH97" s="115" t="e">
        <f t="shared" si="59"/>
        <v>#VALUE!</v>
      </c>
      <c r="AI97" s="115" t="e">
        <f t="shared" si="59"/>
        <v>#VALUE!</v>
      </c>
      <c r="AJ97" s="115" t="e">
        <f t="shared" si="59"/>
        <v>#VALUE!</v>
      </c>
      <c r="AK97" s="218"/>
      <c r="AL97" s="219"/>
      <c r="AM97" s="220"/>
      <c r="AN97" s="28"/>
      <c r="AO97" s="26"/>
      <c r="AQ97" s="106"/>
      <c r="AR97" s="106"/>
    </row>
    <row r="98" spans="2:44" x14ac:dyDescent="0.45">
      <c r="B98" s="107"/>
      <c r="C98" s="108"/>
      <c r="D98" s="109"/>
      <c r="E98" s="195" t="s">
        <v>42</v>
      </c>
      <c r="F98" s="196" t="e">
        <f>IF(EDATE(F73,1)&gt;$F$7,"",EDATE(F73,1))</f>
        <v>#VALUE!</v>
      </c>
      <c r="G98" s="115" t="e">
        <f t="shared" ref="G98:AJ98" si="60">IF(G97&gt;$F$7,"",IF(F98=EOMONTH(DATE($F95,$G95,1),0),"",IF(F98="","",F98+1)))</f>
        <v>#VALUE!</v>
      </c>
      <c r="H98" s="115" t="e">
        <f t="shared" si="60"/>
        <v>#VALUE!</v>
      </c>
      <c r="I98" s="115" t="e">
        <f t="shared" si="60"/>
        <v>#VALUE!</v>
      </c>
      <c r="J98" s="115" t="e">
        <f t="shared" si="60"/>
        <v>#VALUE!</v>
      </c>
      <c r="K98" s="115" t="e">
        <f t="shared" si="60"/>
        <v>#VALUE!</v>
      </c>
      <c r="L98" s="115" t="e">
        <f t="shared" si="60"/>
        <v>#VALUE!</v>
      </c>
      <c r="M98" s="115" t="e">
        <f t="shared" si="60"/>
        <v>#VALUE!</v>
      </c>
      <c r="N98" s="115" t="e">
        <f t="shared" si="60"/>
        <v>#VALUE!</v>
      </c>
      <c r="O98" s="115" t="e">
        <f t="shared" si="60"/>
        <v>#VALUE!</v>
      </c>
      <c r="P98" s="115" t="e">
        <f t="shared" si="60"/>
        <v>#VALUE!</v>
      </c>
      <c r="Q98" s="115" t="e">
        <f t="shared" si="60"/>
        <v>#VALUE!</v>
      </c>
      <c r="R98" s="115" t="e">
        <f t="shared" si="60"/>
        <v>#VALUE!</v>
      </c>
      <c r="S98" s="115" t="e">
        <f t="shared" si="60"/>
        <v>#VALUE!</v>
      </c>
      <c r="T98" s="115" t="e">
        <f t="shared" si="60"/>
        <v>#VALUE!</v>
      </c>
      <c r="U98" s="115" t="e">
        <f t="shared" si="60"/>
        <v>#VALUE!</v>
      </c>
      <c r="V98" s="115" t="e">
        <f t="shared" si="60"/>
        <v>#VALUE!</v>
      </c>
      <c r="W98" s="115" t="e">
        <f t="shared" si="60"/>
        <v>#VALUE!</v>
      </c>
      <c r="X98" s="115" t="e">
        <f t="shared" si="60"/>
        <v>#VALUE!</v>
      </c>
      <c r="Y98" s="115" t="e">
        <f t="shared" si="60"/>
        <v>#VALUE!</v>
      </c>
      <c r="Z98" s="115" t="e">
        <f t="shared" si="60"/>
        <v>#VALUE!</v>
      </c>
      <c r="AA98" s="115" t="e">
        <f t="shared" si="60"/>
        <v>#VALUE!</v>
      </c>
      <c r="AB98" s="115" t="e">
        <f t="shared" si="60"/>
        <v>#VALUE!</v>
      </c>
      <c r="AC98" s="115" t="e">
        <f t="shared" si="60"/>
        <v>#VALUE!</v>
      </c>
      <c r="AD98" s="115" t="e">
        <f t="shared" si="60"/>
        <v>#VALUE!</v>
      </c>
      <c r="AE98" s="115" t="e">
        <f t="shared" si="60"/>
        <v>#VALUE!</v>
      </c>
      <c r="AF98" s="115" t="e">
        <f t="shared" si="60"/>
        <v>#VALUE!</v>
      </c>
      <c r="AG98" s="115" t="e">
        <f t="shared" si="60"/>
        <v>#VALUE!</v>
      </c>
      <c r="AH98" s="115" t="e">
        <f t="shared" si="60"/>
        <v>#VALUE!</v>
      </c>
      <c r="AI98" s="115" t="e">
        <f t="shared" si="60"/>
        <v>#VALUE!</v>
      </c>
      <c r="AJ98" s="115" t="e">
        <f t="shared" si="60"/>
        <v>#VALUE!</v>
      </c>
      <c r="AK98" s="218"/>
      <c r="AL98" s="219"/>
      <c r="AM98" s="220"/>
      <c r="AN98" s="28"/>
      <c r="AO98" s="26"/>
      <c r="AQ98" s="106"/>
      <c r="AR98" s="106"/>
    </row>
    <row r="99" spans="2:44" s="199" customFormat="1" x14ac:dyDescent="0.45">
      <c r="B99" s="117"/>
      <c r="C99" s="118"/>
      <c r="D99" s="119"/>
      <c r="E99" s="197" t="s">
        <v>43</v>
      </c>
      <c r="F99" s="198" t="str">
        <f>IFERROR(TEXT(WEEKDAY(+F98),"aaa"),"")</f>
        <v/>
      </c>
      <c r="G99" s="198" t="str">
        <f t="shared" ref="G99:AJ99" si="61">IFERROR(TEXT(WEEKDAY(+G98),"aaa"),"")</f>
        <v/>
      </c>
      <c r="H99" s="198" t="str">
        <f t="shared" si="61"/>
        <v/>
      </c>
      <c r="I99" s="198" t="str">
        <f t="shared" si="61"/>
        <v/>
      </c>
      <c r="J99" s="198" t="str">
        <f t="shared" si="61"/>
        <v/>
      </c>
      <c r="K99" s="198" t="str">
        <f t="shared" si="61"/>
        <v/>
      </c>
      <c r="L99" s="198" t="str">
        <f t="shared" si="61"/>
        <v/>
      </c>
      <c r="M99" s="198" t="str">
        <f t="shared" si="61"/>
        <v/>
      </c>
      <c r="N99" s="198" t="str">
        <f t="shared" si="61"/>
        <v/>
      </c>
      <c r="O99" s="198" t="str">
        <f t="shared" si="61"/>
        <v/>
      </c>
      <c r="P99" s="198" t="str">
        <f t="shared" si="61"/>
        <v/>
      </c>
      <c r="Q99" s="198" t="str">
        <f t="shared" si="61"/>
        <v/>
      </c>
      <c r="R99" s="198" t="str">
        <f t="shared" si="61"/>
        <v/>
      </c>
      <c r="S99" s="198" t="str">
        <f t="shared" si="61"/>
        <v/>
      </c>
      <c r="T99" s="198" t="str">
        <f t="shared" si="61"/>
        <v/>
      </c>
      <c r="U99" s="198" t="str">
        <f t="shared" si="61"/>
        <v/>
      </c>
      <c r="V99" s="198" t="str">
        <f t="shared" si="61"/>
        <v/>
      </c>
      <c r="W99" s="198" t="str">
        <f t="shared" si="61"/>
        <v/>
      </c>
      <c r="X99" s="198" t="str">
        <f t="shared" si="61"/>
        <v/>
      </c>
      <c r="Y99" s="198" t="str">
        <f t="shared" si="61"/>
        <v/>
      </c>
      <c r="Z99" s="198" t="str">
        <f t="shared" si="61"/>
        <v/>
      </c>
      <c r="AA99" s="198" t="str">
        <f t="shared" si="61"/>
        <v/>
      </c>
      <c r="AB99" s="198" t="str">
        <f t="shared" si="61"/>
        <v/>
      </c>
      <c r="AC99" s="198" t="str">
        <f t="shared" si="61"/>
        <v/>
      </c>
      <c r="AD99" s="198" t="str">
        <f t="shared" si="61"/>
        <v/>
      </c>
      <c r="AE99" s="198" t="str">
        <f t="shared" si="61"/>
        <v/>
      </c>
      <c r="AF99" s="198" t="str">
        <f t="shared" si="61"/>
        <v/>
      </c>
      <c r="AG99" s="198" t="str">
        <f t="shared" si="61"/>
        <v/>
      </c>
      <c r="AH99" s="198" t="str">
        <f t="shared" si="61"/>
        <v/>
      </c>
      <c r="AI99" s="198" t="str">
        <f t="shared" si="61"/>
        <v/>
      </c>
      <c r="AJ99" s="198" t="str">
        <f t="shared" si="61"/>
        <v/>
      </c>
      <c r="AK99" s="218"/>
      <c r="AL99" s="219"/>
      <c r="AM99" s="220"/>
      <c r="AN99" s="28"/>
      <c r="AO99" s="26"/>
      <c r="AP99" s="3"/>
      <c r="AQ99" s="106"/>
      <c r="AR99" s="106"/>
    </row>
    <row r="100" spans="2:44" s="199" customFormat="1" ht="21" customHeight="1" x14ac:dyDescent="0.45">
      <c r="B100" s="200" t="s">
        <v>44</v>
      </c>
      <c r="C100" s="201" t="s">
        <v>9</v>
      </c>
      <c r="D100" s="126" t="s">
        <v>10</v>
      </c>
      <c r="E100" s="127" t="s">
        <v>45</v>
      </c>
      <c r="F100" s="128"/>
      <c r="G100" s="129"/>
      <c r="H100" s="129"/>
      <c r="I100" s="129"/>
      <c r="J100" s="129"/>
      <c r="K100" s="129"/>
      <c r="L100" s="129"/>
      <c r="M100" s="129"/>
      <c r="N100" s="129"/>
      <c r="O100" s="129"/>
      <c r="P100" s="129"/>
      <c r="Q100" s="129"/>
      <c r="R100" s="129"/>
      <c r="S100" s="129"/>
      <c r="T100" s="129"/>
      <c r="U100" s="129"/>
      <c r="V100" s="129"/>
      <c r="W100" s="129"/>
      <c r="X100" s="129"/>
      <c r="Y100" s="129"/>
      <c r="Z100" s="129"/>
      <c r="AA100" s="129"/>
      <c r="AB100" s="129"/>
      <c r="AC100" s="129"/>
      <c r="AD100" s="129"/>
      <c r="AE100" s="129"/>
      <c r="AF100" s="129"/>
      <c r="AG100" s="167"/>
      <c r="AH100" s="167"/>
      <c r="AI100" s="167"/>
      <c r="AJ100" s="167"/>
      <c r="AK100" s="221"/>
      <c r="AL100" s="222"/>
      <c r="AM100" s="223"/>
      <c r="AN100" s="131" t="s">
        <v>22</v>
      </c>
      <c r="AO100" s="130" t="s">
        <v>23</v>
      </c>
      <c r="AP100" s="3"/>
      <c r="AQ100" s="132"/>
      <c r="AR100" s="132"/>
    </row>
    <row r="101" spans="2:44" s="199" customFormat="1" ht="13.5" customHeight="1" x14ac:dyDescent="0.45">
      <c r="B101" s="134" t="s">
        <v>24</v>
      </c>
      <c r="C101" s="135" t="s">
        <v>25</v>
      </c>
      <c r="D101" s="136" t="s">
        <v>26</v>
      </c>
      <c r="E101" s="137"/>
      <c r="F101" s="138"/>
      <c r="G101" s="139"/>
      <c r="H101" s="139"/>
      <c r="I101" s="139"/>
      <c r="J101" s="209"/>
      <c r="K101" s="209"/>
      <c r="L101" s="209"/>
      <c r="M101" s="209"/>
      <c r="N101" s="209"/>
      <c r="O101" s="209"/>
      <c r="P101" s="209"/>
      <c r="Q101" s="209"/>
      <c r="R101" s="209"/>
      <c r="S101" s="209"/>
      <c r="T101" s="209"/>
      <c r="U101" s="209"/>
      <c r="V101" s="209"/>
      <c r="W101" s="209"/>
      <c r="X101" s="209"/>
      <c r="Y101" s="209"/>
      <c r="Z101" s="209"/>
      <c r="AA101" s="209"/>
      <c r="AB101" s="209"/>
      <c r="AC101" s="209"/>
      <c r="AD101" s="209"/>
      <c r="AE101" s="209"/>
      <c r="AF101" s="209"/>
      <c r="AG101" s="209"/>
      <c r="AH101" s="209"/>
      <c r="AI101" s="224"/>
      <c r="AJ101" s="224"/>
      <c r="AK101" s="141">
        <f>IF(D101="","",COUNT($F$98:$AJ$98)-AL101)</f>
        <v>0</v>
      </c>
      <c r="AL101" s="142">
        <f>IF(D101="","",AQ101+AR101)</f>
        <v>0</v>
      </c>
      <c r="AM101" s="142">
        <f>IF(D101="","",COUNTIF(F101:AJ101,"休"))</f>
        <v>0</v>
      </c>
      <c r="AN101" s="143" t="str">
        <f>IF(D101="","",IFERROR(ROUND(AM101/AK101,3),""))</f>
        <v/>
      </c>
      <c r="AO101" s="144" t="e">
        <f>ROUND(AVERAGE(AN101:AN116),3)</f>
        <v>#DIV/0!</v>
      </c>
      <c r="AP101" s="3"/>
      <c r="AQ101" s="145">
        <f>+COUNTIF(F101:AJ101,"－")</f>
        <v>0</v>
      </c>
      <c r="AR101" s="145">
        <f>+COUNTIF(F101:AJ101,"外")</f>
        <v>0</v>
      </c>
    </row>
    <row r="102" spans="2:44" s="199" customFormat="1" ht="13.5" customHeight="1" x14ac:dyDescent="0.45">
      <c r="B102" s="146"/>
      <c r="C102" s="147"/>
      <c r="D102" s="148" t="s">
        <v>28</v>
      </c>
      <c r="E102" s="137"/>
      <c r="F102" s="204"/>
      <c r="G102" s="150"/>
      <c r="H102" s="150"/>
      <c r="I102" s="150"/>
      <c r="J102" s="175"/>
      <c r="K102" s="175"/>
      <c r="L102" s="163"/>
      <c r="M102" s="163"/>
      <c r="N102" s="163"/>
      <c r="O102" s="163"/>
      <c r="P102" s="163"/>
      <c r="Q102" s="175"/>
      <c r="R102" s="175"/>
      <c r="S102" s="163"/>
      <c r="T102" s="163"/>
      <c r="U102" s="163"/>
      <c r="V102" s="163"/>
      <c r="W102" s="163"/>
      <c r="X102" s="175"/>
      <c r="Y102" s="175"/>
      <c r="Z102" s="163"/>
      <c r="AA102" s="163"/>
      <c r="AB102" s="163"/>
      <c r="AC102" s="163"/>
      <c r="AD102" s="163"/>
      <c r="AE102" s="175"/>
      <c r="AF102" s="175"/>
      <c r="AG102" s="229"/>
      <c r="AH102" s="163"/>
      <c r="AI102" s="150"/>
      <c r="AJ102" s="205"/>
      <c r="AK102" s="141">
        <f t="shared" ref="AK102:AK106" si="62">IF(D102="","",COUNT($F$98:$AJ$98)-AL102)</f>
        <v>0</v>
      </c>
      <c r="AL102" s="142">
        <f t="shared" ref="AL102:AL106" si="63">IF(D102="","",AQ102+AR102)</f>
        <v>0</v>
      </c>
      <c r="AM102" s="142">
        <f t="shared" ref="AM102:AM106" si="64">IF(D102="","",COUNTIF(F102:AJ102,"休"))</f>
        <v>0</v>
      </c>
      <c r="AN102" s="143" t="str">
        <f t="shared" ref="AN102:AN106" si="65">IF(D102="","",IFERROR(ROUND(AM102/AK102,3),""))</f>
        <v/>
      </c>
      <c r="AO102" s="154"/>
      <c r="AP102" s="3"/>
      <c r="AQ102" s="145">
        <f>+COUNTIF(F102:AJ102,"－")</f>
        <v>0</v>
      </c>
      <c r="AR102" s="145">
        <f>+COUNTIF(F102:AJ102,"外")</f>
        <v>0</v>
      </c>
    </row>
    <row r="103" spans="2:44" s="199" customFormat="1" x14ac:dyDescent="0.45">
      <c r="B103" s="146"/>
      <c r="C103" s="147"/>
      <c r="D103" s="155" t="s">
        <v>29</v>
      </c>
      <c r="E103" s="137"/>
      <c r="F103" s="204"/>
      <c r="G103" s="150"/>
      <c r="H103" s="150"/>
      <c r="I103" s="150"/>
      <c r="J103" s="150"/>
      <c r="K103" s="150"/>
      <c r="L103" s="150"/>
      <c r="M103" s="150"/>
      <c r="N103" s="150"/>
      <c r="O103" s="150"/>
      <c r="P103" s="150"/>
      <c r="Q103" s="150"/>
      <c r="R103" s="150"/>
      <c r="S103" s="150"/>
      <c r="T103" s="150"/>
      <c r="U103" s="150"/>
      <c r="V103" s="150"/>
      <c r="W103" s="150"/>
      <c r="X103" s="150"/>
      <c r="Y103" s="150"/>
      <c r="Z103" s="150"/>
      <c r="AA103" s="150"/>
      <c r="AB103" s="150"/>
      <c r="AC103" s="150"/>
      <c r="AD103" s="150"/>
      <c r="AE103" s="150"/>
      <c r="AF103" s="150"/>
      <c r="AG103" s="205"/>
      <c r="AH103" s="205"/>
      <c r="AI103" s="205"/>
      <c r="AJ103" s="205"/>
      <c r="AK103" s="141">
        <f t="shared" si="62"/>
        <v>0</v>
      </c>
      <c r="AL103" s="142">
        <f t="shared" si="63"/>
        <v>0</v>
      </c>
      <c r="AM103" s="142">
        <f t="shared" si="64"/>
        <v>0</v>
      </c>
      <c r="AN103" s="143" t="str">
        <f t="shared" si="65"/>
        <v/>
      </c>
      <c r="AO103" s="154"/>
      <c r="AP103" s="3"/>
      <c r="AQ103" s="145">
        <f>+COUNTIF(F103:AJ103,"－")</f>
        <v>0</v>
      </c>
      <c r="AR103" s="145">
        <f t="shared" ref="AR103:AR106" si="66">+COUNTIF(F103:AJ103,"外")</f>
        <v>0</v>
      </c>
    </row>
    <row r="104" spans="2:44" s="199" customFormat="1" x14ac:dyDescent="0.45">
      <c r="B104" s="146"/>
      <c r="C104" s="147"/>
      <c r="D104" s="155" t="s">
        <v>30</v>
      </c>
      <c r="E104" s="156"/>
      <c r="F104" s="204"/>
      <c r="G104" s="150"/>
      <c r="H104" s="150"/>
      <c r="I104" s="150"/>
      <c r="J104" s="150"/>
      <c r="K104" s="150"/>
      <c r="L104" s="150"/>
      <c r="M104" s="150"/>
      <c r="N104" s="150"/>
      <c r="O104" s="150"/>
      <c r="P104" s="150"/>
      <c r="Q104" s="150"/>
      <c r="R104" s="150"/>
      <c r="S104" s="150"/>
      <c r="T104" s="150"/>
      <c r="U104" s="150"/>
      <c r="V104" s="150"/>
      <c r="W104" s="150"/>
      <c r="X104" s="150"/>
      <c r="Y104" s="150"/>
      <c r="Z104" s="150"/>
      <c r="AA104" s="150"/>
      <c r="AB104" s="150"/>
      <c r="AC104" s="150"/>
      <c r="AD104" s="150"/>
      <c r="AE104" s="150"/>
      <c r="AF104" s="150"/>
      <c r="AG104" s="150"/>
      <c r="AH104" s="205"/>
      <c r="AI104" s="205"/>
      <c r="AJ104" s="205"/>
      <c r="AK104" s="141">
        <f t="shared" si="62"/>
        <v>0</v>
      </c>
      <c r="AL104" s="142">
        <f t="shared" si="63"/>
        <v>0</v>
      </c>
      <c r="AM104" s="142">
        <f t="shared" si="64"/>
        <v>0</v>
      </c>
      <c r="AN104" s="143" t="str">
        <f t="shared" si="65"/>
        <v/>
      </c>
      <c r="AO104" s="154"/>
      <c r="AP104" s="3"/>
      <c r="AQ104" s="145">
        <f>+COUNTIF(F104:AJ104,"－")</f>
        <v>0</v>
      </c>
      <c r="AR104" s="145">
        <f t="shared" si="66"/>
        <v>0</v>
      </c>
    </row>
    <row r="105" spans="2:44" s="199" customFormat="1" x14ac:dyDescent="0.45">
      <c r="B105" s="146"/>
      <c r="C105" s="147"/>
      <c r="D105" s="155" t="s">
        <v>31</v>
      </c>
      <c r="E105" s="137"/>
      <c r="F105" s="204"/>
      <c r="G105" s="150"/>
      <c r="H105" s="150"/>
      <c r="I105" s="150"/>
      <c r="J105" s="150"/>
      <c r="K105" s="150"/>
      <c r="L105" s="150"/>
      <c r="M105" s="150"/>
      <c r="N105" s="150"/>
      <c r="O105" s="150"/>
      <c r="P105" s="150"/>
      <c r="Q105" s="150"/>
      <c r="R105" s="150"/>
      <c r="S105" s="150"/>
      <c r="T105" s="150"/>
      <c r="U105" s="150"/>
      <c r="V105" s="150"/>
      <c r="W105" s="150"/>
      <c r="X105" s="150"/>
      <c r="Y105" s="150"/>
      <c r="Z105" s="150"/>
      <c r="AA105" s="150"/>
      <c r="AB105" s="150"/>
      <c r="AC105" s="150"/>
      <c r="AD105" s="150"/>
      <c r="AE105" s="150"/>
      <c r="AF105" s="150"/>
      <c r="AG105" s="150"/>
      <c r="AH105" s="150"/>
      <c r="AI105" s="150"/>
      <c r="AJ105" s="150"/>
      <c r="AK105" s="141">
        <f t="shared" si="62"/>
        <v>0</v>
      </c>
      <c r="AL105" s="142">
        <f t="shared" si="63"/>
        <v>0</v>
      </c>
      <c r="AM105" s="142">
        <f t="shared" si="64"/>
        <v>0</v>
      </c>
      <c r="AN105" s="143" t="str">
        <f t="shared" si="65"/>
        <v/>
      </c>
      <c r="AO105" s="154"/>
      <c r="AP105" s="3"/>
      <c r="AQ105" s="145">
        <f t="shared" ref="AQ105:AQ106" si="67">+COUNTIF(F105:AJ105,"－")</f>
        <v>0</v>
      </c>
      <c r="AR105" s="145">
        <f t="shared" si="66"/>
        <v>0</v>
      </c>
    </row>
    <row r="106" spans="2:44" s="199" customFormat="1" x14ac:dyDescent="0.45">
      <c r="B106" s="157"/>
      <c r="C106" s="158"/>
      <c r="D106" s="159">
        <f>E$29</f>
        <v>0</v>
      </c>
      <c r="E106" s="160"/>
      <c r="F106" s="225"/>
      <c r="G106" s="163"/>
      <c r="H106" s="163"/>
      <c r="I106" s="163"/>
      <c r="J106" s="163"/>
      <c r="K106" s="163"/>
      <c r="L106" s="163"/>
      <c r="M106" s="163"/>
      <c r="N106" s="163"/>
      <c r="O106" s="163"/>
      <c r="P106" s="163"/>
      <c r="Q106" s="163"/>
      <c r="R106" s="163"/>
      <c r="S106" s="163"/>
      <c r="T106" s="163"/>
      <c r="U106" s="163"/>
      <c r="V106" s="163"/>
      <c r="W106" s="163"/>
      <c r="X106" s="163"/>
      <c r="Y106" s="163"/>
      <c r="Z106" s="163"/>
      <c r="AA106" s="163"/>
      <c r="AB106" s="163"/>
      <c r="AC106" s="163"/>
      <c r="AD106" s="163"/>
      <c r="AE106" s="163"/>
      <c r="AF106" s="163"/>
      <c r="AG106" s="164"/>
      <c r="AH106" s="164"/>
      <c r="AI106" s="164"/>
      <c r="AJ106" s="164"/>
      <c r="AK106" s="141">
        <f t="shared" si="62"/>
        <v>0</v>
      </c>
      <c r="AL106" s="142">
        <f t="shared" si="63"/>
        <v>0</v>
      </c>
      <c r="AM106" s="165">
        <f t="shared" si="64"/>
        <v>0</v>
      </c>
      <c r="AN106" s="143" t="str">
        <f t="shared" si="65"/>
        <v/>
      </c>
      <c r="AO106" s="154"/>
      <c r="AP106" s="3"/>
      <c r="AQ106" s="145">
        <f t="shared" si="67"/>
        <v>0</v>
      </c>
      <c r="AR106" s="145">
        <f t="shared" si="66"/>
        <v>0</v>
      </c>
    </row>
    <row r="107" spans="2:44" s="199" customFormat="1" x14ac:dyDescent="0.45">
      <c r="B107" s="134" t="s">
        <v>32</v>
      </c>
      <c r="C107" s="135" t="s">
        <v>33</v>
      </c>
      <c r="D107" s="126" t="s">
        <v>10</v>
      </c>
      <c r="E107" s="166" t="s">
        <v>45</v>
      </c>
      <c r="F107" s="128"/>
      <c r="G107" s="129"/>
      <c r="H107" s="129"/>
      <c r="I107" s="129"/>
      <c r="J107" s="129"/>
      <c r="K107" s="129"/>
      <c r="L107" s="129"/>
      <c r="M107" s="129"/>
      <c r="N107" s="129"/>
      <c r="O107" s="129"/>
      <c r="P107" s="129"/>
      <c r="Q107" s="129"/>
      <c r="R107" s="129"/>
      <c r="S107" s="129"/>
      <c r="T107" s="129"/>
      <c r="U107" s="129"/>
      <c r="V107" s="129"/>
      <c r="W107" s="129"/>
      <c r="X107" s="129"/>
      <c r="Y107" s="129"/>
      <c r="Z107" s="129"/>
      <c r="AA107" s="129"/>
      <c r="AB107" s="129"/>
      <c r="AC107" s="129"/>
      <c r="AD107" s="129"/>
      <c r="AE107" s="129"/>
      <c r="AF107" s="129"/>
      <c r="AG107" s="167"/>
      <c r="AH107" s="167"/>
      <c r="AI107" s="167"/>
      <c r="AJ107" s="167"/>
      <c r="AK107" s="168"/>
      <c r="AL107" s="145"/>
      <c r="AM107" s="169"/>
      <c r="AN107" s="170"/>
      <c r="AO107" s="154"/>
      <c r="AP107" s="3"/>
      <c r="AQ107" s="7"/>
      <c r="AR107" s="7"/>
    </row>
    <row r="108" spans="2:44" s="199" customFormat="1" x14ac:dyDescent="0.45">
      <c r="B108" s="146"/>
      <c r="C108" s="147"/>
      <c r="D108" s="171" t="s">
        <v>26</v>
      </c>
      <c r="E108" s="137"/>
      <c r="F108" s="202"/>
      <c r="G108" s="209"/>
      <c r="H108" s="209"/>
      <c r="I108" s="209"/>
      <c r="J108" s="209"/>
      <c r="K108" s="209"/>
      <c r="L108" s="209"/>
      <c r="M108" s="209"/>
      <c r="N108" s="209"/>
      <c r="O108" s="209"/>
      <c r="P108" s="209"/>
      <c r="Q108" s="209"/>
      <c r="R108" s="209"/>
      <c r="S108" s="209"/>
      <c r="T108" s="209"/>
      <c r="U108" s="209"/>
      <c r="V108" s="209"/>
      <c r="W108" s="209"/>
      <c r="X108" s="209"/>
      <c r="Y108" s="209"/>
      <c r="Z108" s="209"/>
      <c r="AA108" s="209"/>
      <c r="AB108" s="209"/>
      <c r="AC108" s="209"/>
      <c r="AD108" s="209"/>
      <c r="AE108" s="209"/>
      <c r="AF108" s="209"/>
      <c r="AG108" s="209"/>
      <c r="AH108" s="209"/>
      <c r="AI108" s="209"/>
      <c r="AJ108" s="209"/>
      <c r="AK108" s="141">
        <f>IF(D108="","",COUNT($F$98:$AJ$98)-AL108)</f>
        <v>0</v>
      </c>
      <c r="AL108" s="142">
        <f>IF(D108="","",AQ108+AR108)</f>
        <v>0</v>
      </c>
      <c r="AM108" s="142">
        <f>IF(D108="","",COUNTIF(F108:AJ108,"休"))</f>
        <v>0</v>
      </c>
      <c r="AN108" s="143" t="str">
        <f>IF(D108="","",IFERROR(ROUND(AM108/AK108,3),""))</f>
        <v/>
      </c>
      <c r="AO108" s="154"/>
      <c r="AP108" s="3"/>
      <c r="AQ108" s="145">
        <f>+COUNTIF(F108:AJ108,"－")</f>
        <v>0</v>
      </c>
      <c r="AR108" s="145">
        <f>+COUNTIF(F108:AJ108,"外")</f>
        <v>0</v>
      </c>
    </row>
    <row r="109" spans="2:44" s="199" customFormat="1" x14ac:dyDescent="0.45">
      <c r="B109" s="146"/>
      <c r="C109" s="147"/>
      <c r="D109" s="148" t="s">
        <v>28</v>
      </c>
      <c r="E109" s="172"/>
      <c r="F109" s="211"/>
      <c r="G109" s="163"/>
      <c r="H109" s="175"/>
      <c r="I109" s="175"/>
      <c r="J109" s="163"/>
      <c r="K109" s="163"/>
      <c r="L109" s="163"/>
      <c r="M109" s="163"/>
      <c r="N109" s="163"/>
      <c r="O109" s="175"/>
      <c r="P109" s="175"/>
      <c r="Q109" s="175"/>
      <c r="R109" s="175"/>
      <c r="S109" s="163"/>
      <c r="T109" s="163"/>
      <c r="U109" s="163"/>
      <c r="V109" s="175"/>
      <c r="W109" s="175"/>
      <c r="X109" s="163"/>
      <c r="Y109" s="163"/>
      <c r="Z109" s="163"/>
      <c r="AA109" s="163"/>
      <c r="AB109" s="163"/>
      <c r="AC109" s="175"/>
      <c r="AD109" s="175"/>
      <c r="AE109" s="163"/>
      <c r="AF109" s="163"/>
      <c r="AG109" s="163"/>
      <c r="AH109" s="163"/>
      <c r="AI109" s="163"/>
      <c r="AJ109" s="163"/>
      <c r="AK109" s="141">
        <f t="shared" ref="AK109:AK111" si="68">IF(D109="","",COUNT($F$98:$AJ$98)-AL109)</f>
        <v>0</v>
      </c>
      <c r="AL109" s="142">
        <f t="shared" ref="AL109:AL111" si="69">IF(D109="","",AQ109+AR109)</f>
        <v>0</v>
      </c>
      <c r="AM109" s="142">
        <f t="shared" ref="AM109:AM111" si="70">IF(D109="","",COUNTIF(F109:AJ109,"休"))</f>
        <v>0</v>
      </c>
      <c r="AN109" s="143" t="str">
        <f t="shared" ref="AN109:AN111" si="71">IF(D109="","",IFERROR(ROUND(AM109/AK109,3),""))</f>
        <v/>
      </c>
      <c r="AO109" s="154"/>
      <c r="AP109" s="3"/>
      <c r="AQ109" s="145">
        <f>+COUNTIF(F109:AJ109,"－")</f>
        <v>0</v>
      </c>
      <c r="AR109" s="145">
        <f>+COUNTIF(F109:AJ109,"外")</f>
        <v>0</v>
      </c>
    </row>
    <row r="110" spans="2:44" s="199" customFormat="1" x14ac:dyDescent="0.45">
      <c r="B110" s="146"/>
      <c r="C110" s="147"/>
      <c r="D110" s="3"/>
      <c r="E110" s="172"/>
      <c r="F110" s="204"/>
      <c r="G110" s="150"/>
      <c r="H110" s="150"/>
      <c r="I110" s="150"/>
      <c r="J110" s="150"/>
      <c r="K110" s="150"/>
      <c r="L110" s="150"/>
      <c r="M110" s="150"/>
      <c r="N110" s="150"/>
      <c r="O110" s="150"/>
      <c r="P110" s="150"/>
      <c r="Q110" s="150"/>
      <c r="R110" s="150"/>
      <c r="S110" s="150"/>
      <c r="T110" s="150"/>
      <c r="U110" s="150"/>
      <c r="V110" s="150"/>
      <c r="W110" s="150"/>
      <c r="X110" s="150"/>
      <c r="Y110" s="150"/>
      <c r="Z110" s="150"/>
      <c r="AA110" s="150"/>
      <c r="AB110" s="150"/>
      <c r="AC110" s="150"/>
      <c r="AD110" s="150"/>
      <c r="AE110" s="150"/>
      <c r="AF110" s="150"/>
      <c r="AG110" s="151"/>
      <c r="AH110" s="151"/>
      <c r="AI110" s="151"/>
      <c r="AJ110" s="151"/>
      <c r="AK110" s="141" t="str">
        <f t="shared" si="68"/>
        <v/>
      </c>
      <c r="AL110" s="142" t="str">
        <f t="shared" si="69"/>
        <v/>
      </c>
      <c r="AM110" s="142" t="str">
        <f t="shared" si="70"/>
        <v/>
      </c>
      <c r="AN110" s="143" t="str">
        <f t="shared" si="71"/>
        <v/>
      </c>
      <c r="AO110" s="154"/>
      <c r="AP110" s="3"/>
      <c r="AQ110" s="145">
        <f>+COUNTIF(F110:AJ110,"－")</f>
        <v>0</v>
      </c>
      <c r="AR110" s="145">
        <f>+COUNTIF(F110:AJ110,"外")</f>
        <v>0</v>
      </c>
    </row>
    <row r="111" spans="2:44" s="199" customFormat="1" x14ac:dyDescent="0.45">
      <c r="B111" s="146"/>
      <c r="C111" s="158"/>
      <c r="D111" s="173"/>
      <c r="E111" s="174"/>
      <c r="F111" s="226"/>
      <c r="G111" s="175"/>
      <c r="H111" s="175"/>
      <c r="I111" s="175"/>
      <c r="J111" s="175"/>
      <c r="K111" s="175"/>
      <c r="L111" s="175"/>
      <c r="M111" s="175"/>
      <c r="N111" s="175"/>
      <c r="O111" s="175"/>
      <c r="P111" s="175"/>
      <c r="Q111" s="175"/>
      <c r="R111" s="175"/>
      <c r="S111" s="175"/>
      <c r="T111" s="175"/>
      <c r="U111" s="175"/>
      <c r="V111" s="175"/>
      <c r="W111" s="175"/>
      <c r="X111" s="175"/>
      <c r="Y111" s="175"/>
      <c r="Z111" s="175"/>
      <c r="AA111" s="175"/>
      <c r="AB111" s="175"/>
      <c r="AC111" s="175"/>
      <c r="AD111" s="175"/>
      <c r="AE111" s="175"/>
      <c r="AF111" s="175"/>
      <c r="AG111" s="140"/>
      <c r="AH111" s="140"/>
      <c r="AI111" s="140"/>
      <c r="AJ111" s="140"/>
      <c r="AK111" s="141" t="str">
        <f t="shared" si="68"/>
        <v/>
      </c>
      <c r="AL111" s="142" t="str">
        <f t="shared" si="69"/>
        <v/>
      </c>
      <c r="AM111" s="142" t="str">
        <f t="shared" si="70"/>
        <v/>
      </c>
      <c r="AN111" s="143" t="str">
        <f t="shared" si="71"/>
        <v/>
      </c>
      <c r="AO111" s="154"/>
      <c r="AP111" s="3"/>
      <c r="AQ111" s="145">
        <f>+COUNTIF(F111:AJ111,"－")</f>
        <v>0</v>
      </c>
      <c r="AR111" s="145">
        <f>+COUNTIF(F111:AJ111,"外")</f>
        <v>0</v>
      </c>
    </row>
    <row r="112" spans="2:44" s="199" customFormat="1" x14ac:dyDescent="0.45">
      <c r="B112" s="146"/>
      <c r="C112" s="135" t="s">
        <v>34</v>
      </c>
      <c r="D112" s="126" t="s">
        <v>10</v>
      </c>
      <c r="E112" s="176" t="s">
        <v>45</v>
      </c>
      <c r="F112" s="128"/>
      <c r="G112" s="129"/>
      <c r="H112" s="129"/>
      <c r="I112" s="129"/>
      <c r="J112" s="129"/>
      <c r="K112" s="129"/>
      <c r="L112" s="129"/>
      <c r="M112" s="129"/>
      <c r="N112" s="129"/>
      <c r="O112" s="129"/>
      <c r="P112" s="129"/>
      <c r="Q112" s="129"/>
      <c r="R112" s="129"/>
      <c r="S112" s="129"/>
      <c r="T112" s="129"/>
      <c r="U112" s="129"/>
      <c r="V112" s="129"/>
      <c r="W112" s="129"/>
      <c r="X112" s="129"/>
      <c r="Y112" s="129"/>
      <c r="Z112" s="129"/>
      <c r="AA112" s="129"/>
      <c r="AB112" s="129"/>
      <c r="AC112" s="129"/>
      <c r="AD112" s="129"/>
      <c r="AE112" s="129"/>
      <c r="AF112" s="129"/>
      <c r="AG112" s="167"/>
      <c r="AH112" s="167"/>
      <c r="AI112" s="167"/>
      <c r="AJ112" s="167"/>
      <c r="AK112" s="168"/>
      <c r="AL112" s="145"/>
      <c r="AM112" s="177"/>
      <c r="AN112" s="170"/>
      <c r="AO112" s="154"/>
      <c r="AP112" s="3"/>
      <c r="AQ112" s="7"/>
      <c r="AR112" s="7"/>
    </row>
    <row r="113" spans="2:44" s="199" customFormat="1" x14ac:dyDescent="0.45">
      <c r="B113" s="146"/>
      <c r="C113" s="147"/>
      <c r="D113" s="178" t="s">
        <v>28</v>
      </c>
      <c r="E113" s="137"/>
      <c r="F113" s="138"/>
      <c r="G113" s="139"/>
      <c r="H113" s="139"/>
      <c r="I113" s="209"/>
      <c r="J113" s="209"/>
      <c r="K113" s="139"/>
      <c r="L113" s="139"/>
      <c r="M113" s="139"/>
      <c r="N113" s="139"/>
      <c r="O113" s="209"/>
      <c r="P113" s="209"/>
      <c r="Q113" s="139"/>
      <c r="R113" s="139"/>
      <c r="S113" s="139"/>
      <c r="T113" s="139"/>
      <c r="U113" s="209"/>
      <c r="V113" s="139"/>
      <c r="W113" s="209"/>
      <c r="X113" s="209"/>
      <c r="Y113" s="139"/>
      <c r="Z113" s="139"/>
      <c r="AA113" s="139"/>
      <c r="AB113" s="139"/>
      <c r="AC113" s="209"/>
      <c r="AD113" s="139"/>
      <c r="AE113" s="209"/>
      <c r="AF113" s="209"/>
      <c r="AG113" s="139"/>
      <c r="AH113" s="139"/>
      <c r="AI113" s="139"/>
      <c r="AJ113" s="139"/>
      <c r="AK113" s="141">
        <f>IF(D113="","",COUNT($F$98:$AJ$98)-AL113)</f>
        <v>0</v>
      </c>
      <c r="AL113" s="142">
        <f>IF(D113="","",AQ113+AR113)</f>
        <v>0</v>
      </c>
      <c r="AM113" s="142">
        <f>IF(D113="","",COUNTIF(F113:AJ113,"休"))</f>
        <v>0</v>
      </c>
      <c r="AN113" s="143" t="str">
        <f>IF(D113="","",IFERROR(ROUND(AM113/AK113,3),""))</f>
        <v/>
      </c>
      <c r="AO113" s="154"/>
      <c r="AP113" s="3"/>
      <c r="AQ113" s="145">
        <f>+COUNTIF(F113:AJ113,"－")</f>
        <v>0</v>
      </c>
      <c r="AR113" s="145">
        <f>+COUNTIF(F113:AJ113,"外")</f>
        <v>0</v>
      </c>
    </row>
    <row r="114" spans="2:44" s="199" customFormat="1" x14ac:dyDescent="0.45">
      <c r="B114" s="146"/>
      <c r="C114" s="147"/>
      <c r="D114" s="3"/>
      <c r="E114" s="172"/>
      <c r="F114" s="149"/>
      <c r="G114" s="150"/>
      <c r="H114" s="150"/>
      <c r="I114" s="150"/>
      <c r="J114" s="150"/>
      <c r="K114" s="150"/>
      <c r="L114" s="150"/>
      <c r="M114" s="150"/>
      <c r="N114" s="150"/>
      <c r="O114" s="150"/>
      <c r="P114" s="150"/>
      <c r="Q114" s="150"/>
      <c r="R114" s="150"/>
      <c r="S114" s="150"/>
      <c r="T114" s="150"/>
      <c r="U114" s="150"/>
      <c r="V114" s="150"/>
      <c r="W114" s="150"/>
      <c r="X114" s="150"/>
      <c r="Y114" s="150"/>
      <c r="Z114" s="150"/>
      <c r="AA114" s="150"/>
      <c r="AB114" s="150"/>
      <c r="AC114" s="150"/>
      <c r="AD114" s="150"/>
      <c r="AE114" s="150"/>
      <c r="AF114" s="150"/>
      <c r="AG114" s="151"/>
      <c r="AH114" s="151"/>
      <c r="AI114" s="151"/>
      <c r="AJ114" s="151"/>
      <c r="AK114" s="141" t="str">
        <f t="shared" ref="AK114:AK116" si="72">IF(D114="","",COUNT($F$98:$AJ$98)-AL114)</f>
        <v/>
      </c>
      <c r="AL114" s="142" t="str">
        <f t="shared" ref="AL114:AL116" si="73">IF(D114="","",AQ114+AR114)</f>
        <v/>
      </c>
      <c r="AM114" s="142" t="str">
        <f t="shared" ref="AM114:AM116" si="74">IF(D114="","",COUNTIF(F114:AJ114,"休"))</f>
        <v/>
      </c>
      <c r="AN114" s="143" t="str">
        <f t="shared" ref="AN114:AN116" si="75">IF(D114="","",IFERROR(ROUND(AM114/AK114,3),""))</f>
        <v/>
      </c>
      <c r="AO114" s="154"/>
      <c r="AP114" s="3"/>
      <c r="AQ114" s="145">
        <f>+COUNTIF(F114:AJ114,"－")</f>
        <v>0</v>
      </c>
      <c r="AR114" s="145">
        <f>+COUNTIF(F114:AJ114,"外")</f>
        <v>0</v>
      </c>
    </row>
    <row r="115" spans="2:44" s="199" customFormat="1" x14ac:dyDescent="0.45">
      <c r="B115" s="146"/>
      <c r="C115" s="147"/>
      <c r="D115" s="180"/>
      <c r="E115" s="172"/>
      <c r="F115" s="149"/>
      <c r="G115" s="150"/>
      <c r="H115" s="150"/>
      <c r="I115" s="150"/>
      <c r="J115" s="150"/>
      <c r="K115" s="150"/>
      <c r="L115" s="150"/>
      <c r="M115" s="150"/>
      <c r="N115" s="150"/>
      <c r="O115" s="150"/>
      <c r="P115" s="150"/>
      <c r="Q115" s="150"/>
      <c r="R115" s="150"/>
      <c r="S115" s="150"/>
      <c r="T115" s="150"/>
      <c r="U115" s="150"/>
      <c r="V115" s="150"/>
      <c r="W115" s="150"/>
      <c r="X115" s="150"/>
      <c r="Y115" s="150"/>
      <c r="Z115" s="150"/>
      <c r="AA115" s="150"/>
      <c r="AB115" s="150"/>
      <c r="AC115" s="150"/>
      <c r="AD115" s="150"/>
      <c r="AE115" s="150"/>
      <c r="AF115" s="150"/>
      <c r="AG115" s="151"/>
      <c r="AH115" s="151"/>
      <c r="AI115" s="151"/>
      <c r="AJ115" s="151"/>
      <c r="AK115" s="141" t="str">
        <f t="shared" si="72"/>
        <v/>
      </c>
      <c r="AL115" s="142" t="str">
        <f t="shared" si="73"/>
        <v/>
      </c>
      <c r="AM115" s="142" t="str">
        <f t="shared" si="74"/>
        <v/>
      </c>
      <c r="AN115" s="143" t="str">
        <f t="shared" si="75"/>
        <v/>
      </c>
      <c r="AO115" s="154"/>
      <c r="AP115" s="3"/>
      <c r="AQ115" s="145">
        <f>+COUNTIF(F115:AJ115,"－")</f>
        <v>0</v>
      </c>
      <c r="AR115" s="145">
        <f>+COUNTIF(F115:AJ115,"外")</f>
        <v>0</v>
      </c>
    </row>
    <row r="116" spans="2:44" s="199" customFormat="1" ht="13.8" thickBot="1" x14ac:dyDescent="0.5">
      <c r="B116" s="157"/>
      <c r="C116" s="158"/>
      <c r="D116" s="173"/>
      <c r="E116" s="174"/>
      <c r="F116" s="225"/>
      <c r="G116" s="162"/>
      <c r="H116" s="162"/>
      <c r="I116" s="162"/>
      <c r="J116" s="162"/>
      <c r="K116" s="162"/>
      <c r="L116" s="162"/>
      <c r="M116" s="162"/>
      <c r="N116" s="162"/>
      <c r="O116" s="162"/>
      <c r="P116" s="162"/>
      <c r="Q116" s="162"/>
      <c r="R116" s="162"/>
      <c r="S116" s="162"/>
      <c r="T116" s="162"/>
      <c r="U116" s="162"/>
      <c r="V116" s="162"/>
      <c r="W116" s="162"/>
      <c r="X116" s="162"/>
      <c r="Y116" s="162"/>
      <c r="Z116" s="162"/>
      <c r="AA116" s="162"/>
      <c r="AB116" s="162"/>
      <c r="AC116" s="162"/>
      <c r="AD116" s="162"/>
      <c r="AE116" s="162"/>
      <c r="AF116" s="162"/>
      <c r="AG116" s="182"/>
      <c r="AH116" s="182"/>
      <c r="AI116" s="182"/>
      <c r="AJ116" s="182"/>
      <c r="AK116" s="183" t="str">
        <f t="shared" si="72"/>
        <v/>
      </c>
      <c r="AL116" s="165" t="str">
        <f t="shared" si="73"/>
        <v/>
      </c>
      <c r="AM116" s="165" t="str">
        <f t="shared" si="74"/>
        <v/>
      </c>
      <c r="AN116" s="143" t="str">
        <f t="shared" si="75"/>
        <v/>
      </c>
      <c r="AO116" s="185"/>
      <c r="AP116" s="3"/>
      <c r="AQ116" s="145">
        <f>+COUNTIF(F116:AJ116,"－")</f>
        <v>0</v>
      </c>
      <c r="AR116" s="145">
        <f>+COUNTIF(F116:AJ116,"外")</f>
        <v>0</v>
      </c>
    </row>
    <row r="117" spans="2:44" ht="13.8" thickBot="1" x14ac:dyDescent="0.5">
      <c r="B117" s="186"/>
      <c r="C117" s="187"/>
      <c r="D117" s="180"/>
      <c r="E117" s="98"/>
      <c r="F117" s="140"/>
      <c r="G117" s="140"/>
      <c r="H117" s="140"/>
      <c r="I117" s="140"/>
      <c r="J117" s="140"/>
      <c r="K117" s="140"/>
      <c r="L117" s="140"/>
      <c r="M117" s="140"/>
      <c r="N117" s="140"/>
      <c r="O117" s="140"/>
      <c r="P117" s="140"/>
      <c r="Q117" s="140"/>
      <c r="R117" s="140"/>
      <c r="S117" s="140"/>
      <c r="T117" s="140"/>
      <c r="U117" s="140"/>
      <c r="V117" s="140"/>
      <c r="W117" s="140"/>
      <c r="X117" s="140"/>
      <c r="Y117" s="140"/>
      <c r="Z117" s="140"/>
      <c r="AA117" s="140"/>
      <c r="AB117" s="140"/>
      <c r="AC117" s="140"/>
      <c r="AD117" s="140"/>
      <c r="AE117" s="140"/>
      <c r="AF117" s="140"/>
      <c r="AG117" s="140"/>
      <c r="AH117" s="140"/>
      <c r="AI117" s="140"/>
      <c r="AJ117" s="140"/>
      <c r="AK117" s="188"/>
      <c r="AL117" s="189"/>
      <c r="AN117" s="190" t="s">
        <v>46</v>
      </c>
      <c r="AO117" s="191" t="e">
        <f>IF(AO101&gt;=0.285,"OK","NG")</f>
        <v>#DIV/0!</v>
      </c>
      <c r="AQ117" s="189"/>
      <c r="AR117" s="189"/>
    </row>
    <row r="118" spans="2:44" s="199" customFormat="1" x14ac:dyDescent="0.45">
      <c r="E118" s="227"/>
      <c r="F118" s="227"/>
      <c r="G118" s="227"/>
      <c r="H118" s="227"/>
      <c r="I118" s="227"/>
      <c r="J118" s="227"/>
      <c r="K118" s="227"/>
      <c r="L118" s="227"/>
      <c r="M118" s="227"/>
      <c r="N118" s="227"/>
      <c r="O118" s="227"/>
      <c r="P118" s="227"/>
      <c r="Q118" s="227"/>
      <c r="R118" s="227"/>
      <c r="S118" s="227"/>
      <c r="T118" s="227"/>
      <c r="U118" s="227"/>
      <c r="V118" s="227"/>
      <c r="W118" s="227"/>
      <c r="X118" s="227"/>
      <c r="Y118" s="227"/>
      <c r="Z118" s="227"/>
      <c r="AA118" s="227"/>
      <c r="AB118" s="227"/>
      <c r="AC118" s="227"/>
      <c r="AD118" s="227"/>
      <c r="AE118" s="227"/>
      <c r="AF118" s="227"/>
      <c r="AG118" s="227"/>
      <c r="AH118" s="227"/>
      <c r="AI118" s="227"/>
      <c r="AJ118" s="227"/>
      <c r="AL118" s="227"/>
      <c r="AN118" s="228"/>
    </row>
    <row r="119" spans="2:44" hidden="1" x14ac:dyDescent="0.45">
      <c r="F119" s="4" t="e">
        <f>YEAR(F122)</f>
        <v>#VALUE!</v>
      </c>
      <c r="G119" s="4" t="e">
        <f>MONTH(F122)</f>
        <v>#VALUE!</v>
      </c>
    </row>
    <row r="120" spans="2:44" x14ac:dyDescent="0.45">
      <c r="B120" s="99"/>
      <c r="C120" s="100"/>
      <c r="D120" s="101"/>
      <c r="E120" s="193" t="s">
        <v>35</v>
      </c>
      <c r="F120" s="103" t="e">
        <f>F122</f>
        <v>#VALUE!</v>
      </c>
      <c r="G120" s="104"/>
      <c r="H120" s="104"/>
      <c r="I120" s="104"/>
      <c r="J120" s="104"/>
      <c r="K120" s="104"/>
      <c r="L120" s="104"/>
      <c r="M120" s="104"/>
      <c r="N120" s="104"/>
      <c r="O120" s="104"/>
      <c r="P120" s="104"/>
      <c r="Q120" s="104"/>
      <c r="R120" s="104"/>
      <c r="S120" s="104"/>
      <c r="T120" s="104"/>
      <c r="U120" s="104"/>
      <c r="V120" s="104"/>
      <c r="W120" s="104"/>
      <c r="X120" s="104"/>
      <c r="Y120" s="104"/>
      <c r="Z120" s="104"/>
      <c r="AA120" s="104"/>
      <c r="AB120" s="104"/>
      <c r="AC120" s="104"/>
      <c r="AD120" s="104"/>
      <c r="AE120" s="104"/>
      <c r="AF120" s="104"/>
      <c r="AG120" s="104"/>
      <c r="AH120" s="104"/>
      <c r="AI120" s="104"/>
      <c r="AJ120" s="104"/>
      <c r="AK120" s="215" t="s">
        <v>36</v>
      </c>
      <c r="AL120" s="216" t="s">
        <v>37</v>
      </c>
      <c r="AM120" s="217" t="s">
        <v>13</v>
      </c>
      <c r="AN120" s="28" t="s">
        <v>38</v>
      </c>
      <c r="AO120" s="26" t="s">
        <v>39</v>
      </c>
      <c r="AQ120" s="106" t="s">
        <v>40</v>
      </c>
      <c r="AR120" s="106" t="s">
        <v>41</v>
      </c>
    </row>
    <row r="121" spans="2:44" ht="13.5" hidden="1" customHeight="1" x14ac:dyDescent="0.45">
      <c r="B121" s="107"/>
      <c r="C121" s="108"/>
      <c r="D121" s="109"/>
      <c r="E121" s="194"/>
      <c r="F121" s="115" t="e">
        <f>DATE($F119,$G119,1)</f>
        <v>#VALUE!</v>
      </c>
      <c r="G121" s="115" t="e">
        <f t="shared" ref="G121:AJ121" si="76">F121+1</f>
        <v>#VALUE!</v>
      </c>
      <c r="H121" s="115" t="e">
        <f t="shared" si="76"/>
        <v>#VALUE!</v>
      </c>
      <c r="I121" s="115" t="e">
        <f t="shared" si="76"/>
        <v>#VALUE!</v>
      </c>
      <c r="J121" s="115" t="e">
        <f t="shared" si="76"/>
        <v>#VALUE!</v>
      </c>
      <c r="K121" s="115" t="e">
        <f t="shared" si="76"/>
        <v>#VALUE!</v>
      </c>
      <c r="L121" s="115" t="e">
        <f t="shared" si="76"/>
        <v>#VALUE!</v>
      </c>
      <c r="M121" s="115" t="e">
        <f t="shared" si="76"/>
        <v>#VALUE!</v>
      </c>
      <c r="N121" s="115" t="e">
        <f t="shared" si="76"/>
        <v>#VALUE!</v>
      </c>
      <c r="O121" s="115" t="e">
        <f t="shared" si="76"/>
        <v>#VALUE!</v>
      </c>
      <c r="P121" s="115" t="e">
        <f t="shared" si="76"/>
        <v>#VALUE!</v>
      </c>
      <c r="Q121" s="115" t="e">
        <f t="shared" si="76"/>
        <v>#VALUE!</v>
      </c>
      <c r="R121" s="115" t="e">
        <f t="shared" si="76"/>
        <v>#VALUE!</v>
      </c>
      <c r="S121" s="115" t="e">
        <f t="shared" si="76"/>
        <v>#VALUE!</v>
      </c>
      <c r="T121" s="115" t="e">
        <f t="shared" si="76"/>
        <v>#VALUE!</v>
      </c>
      <c r="U121" s="115" t="e">
        <f t="shared" si="76"/>
        <v>#VALUE!</v>
      </c>
      <c r="V121" s="115" t="e">
        <f t="shared" si="76"/>
        <v>#VALUE!</v>
      </c>
      <c r="W121" s="115" t="e">
        <f t="shared" si="76"/>
        <v>#VALUE!</v>
      </c>
      <c r="X121" s="115" t="e">
        <f t="shared" si="76"/>
        <v>#VALUE!</v>
      </c>
      <c r="Y121" s="115" t="e">
        <f t="shared" si="76"/>
        <v>#VALUE!</v>
      </c>
      <c r="Z121" s="115" t="e">
        <f t="shared" si="76"/>
        <v>#VALUE!</v>
      </c>
      <c r="AA121" s="115" t="e">
        <f t="shared" si="76"/>
        <v>#VALUE!</v>
      </c>
      <c r="AB121" s="115" t="e">
        <f t="shared" si="76"/>
        <v>#VALUE!</v>
      </c>
      <c r="AC121" s="115" t="e">
        <f t="shared" si="76"/>
        <v>#VALUE!</v>
      </c>
      <c r="AD121" s="115" t="e">
        <f t="shared" si="76"/>
        <v>#VALUE!</v>
      </c>
      <c r="AE121" s="115" t="e">
        <f t="shared" si="76"/>
        <v>#VALUE!</v>
      </c>
      <c r="AF121" s="115" t="e">
        <f t="shared" si="76"/>
        <v>#VALUE!</v>
      </c>
      <c r="AG121" s="115" t="e">
        <f t="shared" si="76"/>
        <v>#VALUE!</v>
      </c>
      <c r="AH121" s="115" t="e">
        <f t="shared" si="76"/>
        <v>#VALUE!</v>
      </c>
      <c r="AI121" s="115" t="e">
        <f t="shared" si="76"/>
        <v>#VALUE!</v>
      </c>
      <c r="AJ121" s="115" t="e">
        <f t="shared" si="76"/>
        <v>#VALUE!</v>
      </c>
      <c r="AK121" s="218"/>
      <c r="AL121" s="219"/>
      <c r="AM121" s="220"/>
      <c r="AN121" s="28"/>
      <c r="AO121" s="26"/>
      <c r="AQ121" s="106"/>
      <c r="AR121" s="106"/>
    </row>
    <row r="122" spans="2:44" x14ac:dyDescent="0.45">
      <c r="B122" s="107"/>
      <c r="C122" s="108"/>
      <c r="D122" s="109"/>
      <c r="E122" s="195" t="s">
        <v>42</v>
      </c>
      <c r="F122" s="196" t="e">
        <f>IF(EDATE(F97,1)&gt;$F$7,"",EDATE(F97,1))</f>
        <v>#VALUE!</v>
      </c>
      <c r="G122" s="115" t="e">
        <f t="shared" ref="G122:AJ122" si="77">IF(G121&gt;$F$7,"",IF(F122=EOMONTH(DATE($F119,$G119,1),0),"",IF(F122="","",F122+1)))</f>
        <v>#VALUE!</v>
      </c>
      <c r="H122" s="115" t="e">
        <f t="shared" si="77"/>
        <v>#VALUE!</v>
      </c>
      <c r="I122" s="115" t="e">
        <f t="shared" si="77"/>
        <v>#VALUE!</v>
      </c>
      <c r="J122" s="115" t="e">
        <f t="shared" si="77"/>
        <v>#VALUE!</v>
      </c>
      <c r="K122" s="115" t="e">
        <f t="shared" si="77"/>
        <v>#VALUE!</v>
      </c>
      <c r="L122" s="115" t="e">
        <f t="shared" si="77"/>
        <v>#VALUE!</v>
      </c>
      <c r="M122" s="115" t="e">
        <f t="shared" si="77"/>
        <v>#VALUE!</v>
      </c>
      <c r="N122" s="115" t="e">
        <f t="shared" si="77"/>
        <v>#VALUE!</v>
      </c>
      <c r="O122" s="115" t="e">
        <f t="shared" si="77"/>
        <v>#VALUE!</v>
      </c>
      <c r="P122" s="115" t="e">
        <f t="shared" si="77"/>
        <v>#VALUE!</v>
      </c>
      <c r="Q122" s="115" t="e">
        <f t="shared" si="77"/>
        <v>#VALUE!</v>
      </c>
      <c r="R122" s="115" t="e">
        <f t="shared" si="77"/>
        <v>#VALUE!</v>
      </c>
      <c r="S122" s="115" t="e">
        <f t="shared" si="77"/>
        <v>#VALUE!</v>
      </c>
      <c r="T122" s="115" t="e">
        <f t="shared" si="77"/>
        <v>#VALUE!</v>
      </c>
      <c r="U122" s="115" t="e">
        <f t="shared" si="77"/>
        <v>#VALUE!</v>
      </c>
      <c r="V122" s="115" t="e">
        <f t="shared" si="77"/>
        <v>#VALUE!</v>
      </c>
      <c r="W122" s="115" t="e">
        <f t="shared" si="77"/>
        <v>#VALUE!</v>
      </c>
      <c r="X122" s="115" t="e">
        <f t="shared" si="77"/>
        <v>#VALUE!</v>
      </c>
      <c r="Y122" s="115" t="e">
        <f t="shared" si="77"/>
        <v>#VALUE!</v>
      </c>
      <c r="Z122" s="115" t="e">
        <f t="shared" si="77"/>
        <v>#VALUE!</v>
      </c>
      <c r="AA122" s="115" t="e">
        <f t="shared" si="77"/>
        <v>#VALUE!</v>
      </c>
      <c r="AB122" s="115" t="e">
        <f t="shared" si="77"/>
        <v>#VALUE!</v>
      </c>
      <c r="AC122" s="115" t="e">
        <f t="shared" si="77"/>
        <v>#VALUE!</v>
      </c>
      <c r="AD122" s="115" t="e">
        <f t="shared" si="77"/>
        <v>#VALUE!</v>
      </c>
      <c r="AE122" s="115" t="e">
        <f t="shared" si="77"/>
        <v>#VALUE!</v>
      </c>
      <c r="AF122" s="115" t="e">
        <f t="shared" si="77"/>
        <v>#VALUE!</v>
      </c>
      <c r="AG122" s="115" t="e">
        <f t="shared" si="77"/>
        <v>#VALUE!</v>
      </c>
      <c r="AH122" s="115" t="e">
        <f t="shared" si="77"/>
        <v>#VALUE!</v>
      </c>
      <c r="AI122" s="115" t="e">
        <f t="shared" si="77"/>
        <v>#VALUE!</v>
      </c>
      <c r="AJ122" s="115" t="e">
        <f t="shared" si="77"/>
        <v>#VALUE!</v>
      </c>
      <c r="AK122" s="218"/>
      <c r="AL122" s="219"/>
      <c r="AM122" s="220"/>
      <c r="AN122" s="28"/>
      <c r="AO122" s="26"/>
      <c r="AQ122" s="106"/>
      <c r="AR122" s="106"/>
    </row>
    <row r="123" spans="2:44" s="199" customFormat="1" x14ac:dyDescent="0.45">
      <c r="B123" s="117"/>
      <c r="C123" s="118"/>
      <c r="D123" s="119"/>
      <c r="E123" s="197" t="s">
        <v>43</v>
      </c>
      <c r="F123" s="198" t="str">
        <f>IFERROR(TEXT(WEEKDAY(+F122),"aaa"),"")</f>
        <v/>
      </c>
      <c r="G123" s="198" t="str">
        <f t="shared" ref="G123:AJ123" si="78">IFERROR(TEXT(WEEKDAY(+G122),"aaa"),"")</f>
        <v/>
      </c>
      <c r="H123" s="198" t="str">
        <f t="shared" si="78"/>
        <v/>
      </c>
      <c r="I123" s="198" t="str">
        <f t="shared" si="78"/>
        <v/>
      </c>
      <c r="J123" s="198" t="str">
        <f t="shared" si="78"/>
        <v/>
      </c>
      <c r="K123" s="198" t="str">
        <f t="shared" si="78"/>
        <v/>
      </c>
      <c r="L123" s="198" t="str">
        <f t="shared" si="78"/>
        <v/>
      </c>
      <c r="M123" s="198" t="str">
        <f t="shared" si="78"/>
        <v/>
      </c>
      <c r="N123" s="198" t="str">
        <f t="shared" si="78"/>
        <v/>
      </c>
      <c r="O123" s="198" t="str">
        <f t="shared" si="78"/>
        <v/>
      </c>
      <c r="P123" s="198" t="str">
        <f t="shared" si="78"/>
        <v/>
      </c>
      <c r="Q123" s="198" t="str">
        <f t="shared" si="78"/>
        <v/>
      </c>
      <c r="R123" s="198" t="str">
        <f t="shared" si="78"/>
        <v/>
      </c>
      <c r="S123" s="198" t="str">
        <f t="shared" si="78"/>
        <v/>
      </c>
      <c r="T123" s="198" t="str">
        <f t="shared" si="78"/>
        <v/>
      </c>
      <c r="U123" s="198" t="str">
        <f t="shared" si="78"/>
        <v/>
      </c>
      <c r="V123" s="198" t="str">
        <f t="shared" si="78"/>
        <v/>
      </c>
      <c r="W123" s="198" t="str">
        <f t="shared" si="78"/>
        <v/>
      </c>
      <c r="X123" s="198" t="str">
        <f t="shared" si="78"/>
        <v/>
      </c>
      <c r="Y123" s="198" t="str">
        <f t="shared" si="78"/>
        <v/>
      </c>
      <c r="Z123" s="198" t="str">
        <f t="shared" si="78"/>
        <v/>
      </c>
      <c r="AA123" s="198" t="str">
        <f t="shared" si="78"/>
        <v/>
      </c>
      <c r="AB123" s="198" t="str">
        <f t="shared" si="78"/>
        <v/>
      </c>
      <c r="AC123" s="198" t="str">
        <f t="shared" si="78"/>
        <v/>
      </c>
      <c r="AD123" s="198" t="str">
        <f t="shared" si="78"/>
        <v/>
      </c>
      <c r="AE123" s="198" t="str">
        <f t="shared" si="78"/>
        <v/>
      </c>
      <c r="AF123" s="198" t="str">
        <f t="shared" si="78"/>
        <v/>
      </c>
      <c r="AG123" s="198" t="str">
        <f t="shared" si="78"/>
        <v/>
      </c>
      <c r="AH123" s="198" t="str">
        <f t="shared" si="78"/>
        <v/>
      </c>
      <c r="AI123" s="198" t="str">
        <f t="shared" si="78"/>
        <v/>
      </c>
      <c r="AJ123" s="198" t="str">
        <f t="shared" si="78"/>
        <v/>
      </c>
      <c r="AK123" s="218"/>
      <c r="AL123" s="219"/>
      <c r="AM123" s="220"/>
      <c r="AN123" s="28"/>
      <c r="AO123" s="26"/>
      <c r="AP123" s="3"/>
      <c r="AQ123" s="106"/>
      <c r="AR123" s="106"/>
    </row>
    <row r="124" spans="2:44" s="199" customFormat="1" ht="21" customHeight="1" x14ac:dyDescent="0.45">
      <c r="B124" s="200" t="s">
        <v>44</v>
      </c>
      <c r="C124" s="201" t="s">
        <v>9</v>
      </c>
      <c r="D124" s="126" t="s">
        <v>10</v>
      </c>
      <c r="E124" s="127" t="s">
        <v>45</v>
      </c>
      <c r="F124" s="128"/>
      <c r="G124" s="129"/>
      <c r="H124" s="129"/>
      <c r="I124" s="129"/>
      <c r="J124" s="129"/>
      <c r="K124" s="129"/>
      <c r="L124" s="129"/>
      <c r="M124" s="129"/>
      <c r="N124" s="129"/>
      <c r="O124" s="129"/>
      <c r="P124" s="129"/>
      <c r="Q124" s="129"/>
      <c r="R124" s="129"/>
      <c r="S124" s="129"/>
      <c r="T124" s="129"/>
      <c r="U124" s="129"/>
      <c r="V124" s="129"/>
      <c r="W124" s="129"/>
      <c r="X124" s="129"/>
      <c r="Y124" s="129"/>
      <c r="Z124" s="129"/>
      <c r="AA124" s="129"/>
      <c r="AB124" s="129"/>
      <c r="AC124" s="129"/>
      <c r="AD124" s="129"/>
      <c r="AE124" s="129"/>
      <c r="AF124" s="129"/>
      <c r="AG124" s="167"/>
      <c r="AH124" s="167"/>
      <c r="AI124" s="167"/>
      <c r="AJ124" s="167"/>
      <c r="AK124" s="221"/>
      <c r="AL124" s="222"/>
      <c r="AM124" s="223"/>
      <c r="AN124" s="131" t="s">
        <v>22</v>
      </c>
      <c r="AO124" s="130" t="s">
        <v>23</v>
      </c>
      <c r="AP124" s="3"/>
      <c r="AQ124" s="132"/>
      <c r="AR124" s="132"/>
    </row>
    <row r="125" spans="2:44" s="199" customFormat="1" ht="13.5" customHeight="1" x14ac:dyDescent="0.45">
      <c r="B125" s="134" t="s">
        <v>24</v>
      </c>
      <c r="C125" s="135" t="s">
        <v>25</v>
      </c>
      <c r="D125" s="136" t="s">
        <v>26</v>
      </c>
      <c r="E125" s="137"/>
      <c r="F125" s="138"/>
      <c r="G125" s="139"/>
      <c r="H125" s="139"/>
      <c r="I125" s="139"/>
      <c r="J125" s="209"/>
      <c r="K125" s="209"/>
      <c r="L125" s="209"/>
      <c r="M125" s="209"/>
      <c r="N125" s="209"/>
      <c r="O125" s="209"/>
      <c r="P125" s="209"/>
      <c r="Q125" s="209"/>
      <c r="R125" s="209"/>
      <c r="S125" s="209"/>
      <c r="T125" s="209"/>
      <c r="U125" s="209"/>
      <c r="V125" s="209"/>
      <c r="W125" s="209"/>
      <c r="X125" s="209"/>
      <c r="Y125" s="209"/>
      <c r="Z125" s="209"/>
      <c r="AA125" s="209"/>
      <c r="AB125" s="209"/>
      <c r="AC125" s="209"/>
      <c r="AD125" s="209"/>
      <c r="AE125" s="209"/>
      <c r="AF125" s="209"/>
      <c r="AG125" s="209"/>
      <c r="AH125" s="209"/>
      <c r="AI125" s="224"/>
      <c r="AJ125" s="224"/>
      <c r="AK125" s="141">
        <f>IF(D125="","",COUNT($F$122:$AJ$122)-AL125)</f>
        <v>0</v>
      </c>
      <c r="AL125" s="142">
        <f>IF(D125="","",AQ125+AR125)</f>
        <v>0</v>
      </c>
      <c r="AM125" s="142">
        <f>IF(D125="","",COUNTIF(F125:AJ125,"休"))</f>
        <v>0</v>
      </c>
      <c r="AN125" s="143" t="str">
        <f>IF(D125="","",IFERROR(ROUND(AM125/AK125,3),""))</f>
        <v/>
      </c>
      <c r="AO125" s="144" t="e">
        <f>ROUND(AVERAGE(AN125:AN140),3)</f>
        <v>#DIV/0!</v>
      </c>
      <c r="AP125" s="3"/>
      <c r="AQ125" s="145">
        <f>+COUNTIF(F125:AJ125,"－")</f>
        <v>0</v>
      </c>
      <c r="AR125" s="145">
        <f>+COUNTIF(F125:AJ125,"外")</f>
        <v>0</v>
      </c>
    </row>
    <row r="126" spans="2:44" s="199" customFormat="1" ht="13.5" customHeight="1" x14ac:dyDescent="0.45">
      <c r="B126" s="146"/>
      <c r="C126" s="147"/>
      <c r="D126" s="148" t="s">
        <v>28</v>
      </c>
      <c r="E126" s="137"/>
      <c r="F126" s="204"/>
      <c r="G126" s="150"/>
      <c r="H126" s="175"/>
      <c r="I126" s="175"/>
      <c r="J126" s="175"/>
      <c r="K126" s="175"/>
      <c r="L126" s="163"/>
      <c r="M126" s="163"/>
      <c r="N126" s="163"/>
      <c r="O126" s="175"/>
      <c r="P126" s="175"/>
      <c r="Q126" s="175"/>
      <c r="R126" s="175"/>
      <c r="S126" s="163"/>
      <c r="T126" s="163"/>
      <c r="U126" s="163"/>
      <c r="V126" s="175"/>
      <c r="W126" s="175"/>
      <c r="X126" s="175"/>
      <c r="Y126" s="175"/>
      <c r="Z126" s="163"/>
      <c r="AA126" s="163"/>
      <c r="AB126" s="163"/>
      <c r="AC126" s="175"/>
      <c r="AD126" s="175"/>
      <c r="AE126" s="175"/>
      <c r="AF126" s="175"/>
      <c r="AG126" s="229"/>
      <c r="AH126" s="163"/>
      <c r="AI126" s="150"/>
      <c r="AJ126" s="205"/>
      <c r="AK126" s="141">
        <f t="shared" ref="AK126:AK130" si="79">IF(D126="","",COUNT($F$122:$AJ$122)-AL126)</f>
        <v>0</v>
      </c>
      <c r="AL126" s="142">
        <f t="shared" ref="AL126:AL130" si="80">IF(D126="","",AQ126+AR126)</f>
        <v>0</v>
      </c>
      <c r="AM126" s="142">
        <f t="shared" ref="AM126:AM130" si="81">IF(D126="","",COUNTIF(F126:AJ126,"休"))</f>
        <v>0</v>
      </c>
      <c r="AN126" s="143" t="str">
        <f t="shared" ref="AN126:AN130" si="82">IF(D126="","",IFERROR(ROUND(AM126/AK126,3),""))</f>
        <v/>
      </c>
      <c r="AO126" s="154"/>
      <c r="AP126" s="3"/>
      <c r="AQ126" s="145">
        <f>+COUNTIF(F126:AJ126,"－")</f>
        <v>0</v>
      </c>
      <c r="AR126" s="145">
        <f>+COUNTIF(F126:AJ126,"外")</f>
        <v>0</v>
      </c>
    </row>
    <row r="127" spans="2:44" s="199" customFormat="1" x14ac:dyDescent="0.45">
      <c r="B127" s="146"/>
      <c r="C127" s="147"/>
      <c r="D127" s="155" t="s">
        <v>29</v>
      </c>
      <c r="E127" s="137"/>
      <c r="F127" s="204"/>
      <c r="G127" s="150"/>
      <c r="H127" s="150"/>
      <c r="I127" s="150"/>
      <c r="J127" s="150"/>
      <c r="K127" s="150"/>
      <c r="L127" s="150"/>
      <c r="M127" s="150"/>
      <c r="N127" s="150"/>
      <c r="O127" s="150"/>
      <c r="P127" s="150"/>
      <c r="Q127" s="150"/>
      <c r="R127" s="150"/>
      <c r="S127" s="150"/>
      <c r="T127" s="150"/>
      <c r="U127" s="150"/>
      <c r="V127" s="150"/>
      <c r="W127" s="150"/>
      <c r="X127" s="150"/>
      <c r="Y127" s="150"/>
      <c r="Z127" s="150"/>
      <c r="AA127" s="150"/>
      <c r="AB127" s="150"/>
      <c r="AC127" s="150"/>
      <c r="AD127" s="150"/>
      <c r="AE127" s="150"/>
      <c r="AF127" s="150"/>
      <c r="AG127" s="205"/>
      <c r="AH127" s="205"/>
      <c r="AI127" s="205"/>
      <c r="AJ127" s="205"/>
      <c r="AK127" s="141">
        <f t="shared" si="79"/>
        <v>0</v>
      </c>
      <c r="AL127" s="142">
        <f t="shared" si="80"/>
        <v>0</v>
      </c>
      <c r="AM127" s="142">
        <f t="shared" si="81"/>
        <v>0</v>
      </c>
      <c r="AN127" s="143" t="str">
        <f t="shared" si="82"/>
        <v/>
      </c>
      <c r="AO127" s="154"/>
      <c r="AP127" s="3"/>
      <c r="AQ127" s="145">
        <f>+COUNTIF(F127:AJ127,"－")</f>
        <v>0</v>
      </c>
      <c r="AR127" s="145">
        <f t="shared" ref="AR127:AR130" si="83">+COUNTIF(F127:AJ127,"外")</f>
        <v>0</v>
      </c>
    </row>
    <row r="128" spans="2:44" s="199" customFormat="1" x14ac:dyDescent="0.45">
      <c r="B128" s="146"/>
      <c r="C128" s="147"/>
      <c r="D128" s="155" t="s">
        <v>30</v>
      </c>
      <c r="E128" s="156"/>
      <c r="F128" s="204"/>
      <c r="G128" s="150"/>
      <c r="H128" s="150"/>
      <c r="I128" s="150"/>
      <c r="J128" s="150"/>
      <c r="K128" s="150"/>
      <c r="L128" s="150"/>
      <c r="M128" s="150"/>
      <c r="N128" s="150"/>
      <c r="O128" s="150"/>
      <c r="P128" s="150"/>
      <c r="Q128" s="150"/>
      <c r="R128" s="150"/>
      <c r="S128" s="150"/>
      <c r="T128" s="150"/>
      <c r="U128" s="150"/>
      <c r="V128" s="150"/>
      <c r="W128" s="150"/>
      <c r="X128" s="150"/>
      <c r="Y128" s="150"/>
      <c r="Z128" s="150"/>
      <c r="AA128" s="150"/>
      <c r="AB128" s="150"/>
      <c r="AC128" s="150"/>
      <c r="AD128" s="150"/>
      <c r="AE128" s="150"/>
      <c r="AF128" s="150"/>
      <c r="AG128" s="150"/>
      <c r="AH128" s="205"/>
      <c r="AI128" s="205"/>
      <c r="AJ128" s="205"/>
      <c r="AK128" s="141">
        <f t="shared" si="79"/>
        <v>0</v>
      </c>
      <c r="AL128" s="142">
        <f t="shared" si="80"/>
        <v>0</v>
      </c>
      <c r="AM128" s="142">
        <f t="shared" si="81"/>
        <v>0</v>
      </c>
      <c r="AN128" s="143" t="str">
        <f t="shared" si="82"/>
        <v/>
      </c>
      <c r="AO128" s="154"/>
      <c r="AP128" s="3"/>
      <c r="AQ128" s="145">
        <f>+COUNTIF(F128:AJ128,"－")</f>
        <v>0</v>
      </c>
      <c r="AR128" s="145">
        <f t="shared" si="83"/>
        <v>0</v>
      </c>
    </row>
    <row r="129" spans="2:44" s="199" customFormat="1" x14ac:dyDescent="0.45">
      <c r="B129" s="146"/>
      <c r="C129" s="147"/>
      <c r="D129" s="155" t="s">
        <v>31</v>
      </c>
      <c r="E129" s="137"/>
      <c r="F129" s="204"/>
      <c r="G129" s="150"/>
      <c r="H129" s="150"/>
      <c r="I129" s="150"/>
      <c r="J129" s="150"/>
      <c r="K129" s="150"/>
      <c r="L129" s="150"/>
      <c r="M129" s="150"/>
      <c r="N129" s="150"/>
      <c r="O129" s="150"/>
      <c r="P129" s="150"/>
      <c r="Q129" s="150"/>
      <c r="R129" s="150"/>
      <c r="S129" s="150"/>
      <c r="T129" s="150"/>
      <c r="U129" s="150"/>
      <c r="V129" s="150"/>
      <c r="W129" s="150"/>
      <c r="X129" s="150"/>
      <c r="Y129" s="150"/>
      <c r="Z129" s="150"/>
      <c r="AA129" s="150"/>
      <c r="AB129" s="150"/>
      <c r="AC129" s="150"/>
      <c r="AD129" s="150"/>
      <c r="AE129" s="150"/>
      <c r="AF129" s="150"/>
      <c r="AG129" s="150"/>
      <c r="AH129" s="150"/>
      <c r="AI129" s="150"/>
      <c r="AJ129" s="150"/>
      <c r="AK129" s="141">
        <f t="shared" si="79"/>
        <v>0</v>
      </c>
      <c r="AL129" s="142">
        <f t="shared" si="80"/>
        <v>0</v>
      </c>
      <c r="AM129" s="142">
        <f t="shared" si="81"/>
        <v>0</v>
      </c>
      <c r="AN129" s="143" t="str">
        <f t="shared" si="82"/>
        <v/>
      </c>
      <c r="AO129" s="154"/>
      <c r="AP129" s="3"/>
      <c r="AQ129" s="145">
        <f t="shared" ref="AQ129:AQ130" si="84">+COUNTIF(F129:AJ129,"－")</f>
        <v>0</v>
      </c>
      <c r="AR129" s="145">
        <f t="shared" si="83"/>
        <v>0</v>
      </c>
    </row>
    <row r="130" spans="2:44" s="199" customFormat="1" x14ac:dyDescent="0.45">
      <c r="B130" s="157"/>
      <c r="C130" s="158"/>
      <c r="D130" s="159">
        <f>E$29</f>
        <v>0</v>
      </c>
      <c r="E130" s="160"/>
      <c r="F130" s="225"/>
      <c r="G130" s="163"/>
      <c r="H130" s="163"/>
      <c r="I130" s="163"/>
      <c r="J130" s="163"/>
      <c r="K130" s="163"/>
      <c r="L130" s="163"/>
      <c r="M130" s="163"/>
      <c r="N130" s="163"/>
      <c r="O130" s="163"/>
      <c r="P130" s="163"/>
      <c r="Q130" s="163"/>
      <c r="R130" s="163"/>
      <c r="S130" s="163"/>
      <c r="T130" s="163"/>
      <c r="U130" s="163"/>
      <c r="V130" s="163"/>
      <c r="W130" s="163"/>
      <c r="X130" s="163"/>
      <c r="Y130" s="163"/>
      <c r="Z130" s="163"/>
      <c r="AA130" s="163"/>
      <c r="AB130" s="163"/>
      <c r="AC130" s="163"/>
      <c r="AD130" s="163"/>
      <c r="AE130" s="163"/>
      <c r="AF130" s="163"/>
      <c r="AG130" s="164"/>
      <c r="AH130" s="164"/>
      <c r="AI130" s="164"/>
      <c r="AJ130" s="164"/>
      <c r="AK130" s="141">
        <f t="shared" si="79"/>
        <v>0</v>
      </c>
      <c r="AL130" s="142">
        <f t="shared" si="80"/>
        <v>0</v>
      </c>
      <c r="AM130" s="165">
        <f t="shared" si="81"/>
        <v>0</v>
      </c>
      <c r="AN130" s="143" t="str">
        <f t="shared" si="82"/>
        <v/>
      </c>
      <c r="AO130" s="154"/>
      <c r="AP130" s="3"/>
      <c r="AQ130" s="145">
        <f t="shared" si="84"/>
        <v>0</v>
      </c>
      <c r="AR130" s="145">
        <f t="shared" si="83"/>
        <v>0</v>
      </c>
    </row>
    <row r="131" spans="2:44" s="199" customFormat="1" x14ac:dyDescent="0.45">
      <c r="B131" s="134" t="s">
        <v>32</v>
      </c>
      <c r="C131" s="135" t="s">
        <v>33</v>
      </c>
      <c r="D131" s="126" t="s">
        <v>10</v>
      </c>
      <c r="E131" s="166" t="s">
        <v>45</v>
      </c>
      <c r="F131" s="128"/>
      <c r="G131" s="129"/>
      <c r="H131" s="129"/>
      <c r="I131" s="129"/>
      <c r="J131" s="129"/>
      <c r="K131" s="129"/>
      <c r="L131" s="129"/>
      <c r="M131" s="129"/>
      <c r="N131" s="129"/>
      <c r="O131" s="129"/>
      <c r="P131" s="129"/>
      <c r="Q131" s="129"/>
      <c r="R131" s="129"/>
      <c r="S131" s="129"/>
      <c r="T131" s="129"/>
      <c r="U131" s="129"/>
      <c r="V131" s="129"/>
      <c r="W131" s="129"/>
      <c r="X131" s="129"/>
      <c r="Y131" s="129"/>
      <c r="Z131" s="129"/>
      <c r="AA131" s="129"/>
      <c r="AB131" s="129"/>
      <c r="AC131" s="129"/>
      <c r="AD131" s="129"/>
      <c r="AE131" s="129"/>
      <c r="AF131" s="129"/>
      <c r="AG131" s="167"/>
      <c r="AH131" s="167"/>
      <c r="AI131" s="167"/>
      <c r="AJ131" s="167"/>
      <c r="AK131" s="168"/>
      <c r="AL131" s="145"/>
      <c r="AM131" s="169"/>
      <c r="AN131" s="170"/>
      <c r="AO131" s="154"/>
      <c r="AP131" s="3"/>
      <c r="AQ131" s="7"/>
      <c r="AR131" s="7"/>
    </row>
    <row r="132" spans="2:44" s="199" customFormat="1" x14ac:dyDescent="0.45">
      <c r="B132" s="146"/>
      <c r="C132" s="147"/>
      <c r="D132" s="171" t="s">
        <v>26</v>
      </c>
      <c r="E132" s="137"/>
      <c r="F132" s="202"/>
      <c r="G132" s="209"/>
      <c r="H132" s="209"/>
      <c r="I132" s="209"/>
      <c r="J132" s="209"/>
      <c r="K132" s="209"/>
      <c r="L132" s="209"/>
      <c r="M132" s="209"/>
      <c r="N132" s="209"/>
      <c r="O132" s="209"/>
      <c r="P132" s="209"/>
      <c r="Q132" s="209"/>
      <c r="R132" s="209"/>
      <c r="S132" s="209"/>
      <c r="T132" s="209"/>
      <c r="U132" s="209"/>
      <c r="V132" s="209"/>
      <c r="W132" s="209"/>
      <c r="X132" s="209"/>
      <c r="Y132" s="209"/>
      <c r="Z132" s="209"/>
      <c r="AA132" s="209"/>
      <c r="AB132" s="209"/>
      <c r="AC132" s="209"/>
      <c r="AD132" s="209"/>
      <c r="AE132" s="209"/>
      <c r="AF132" s="209"/>
      <c r="AG132" s="209"/>
      <c r="AH132" s="209"/>
      <c r="AI132" s="209"/>
      <c r="AJ132" s="209"/>
      <c r="AK132" s="141">
        <f>IF(D132="","",COUNT($F$122:$AJ$122)-AL132)</f>
        <v>0</v>
      </c>
      <c r="AL132" s="142">
        <f>IF(D132="","",AQ132+AR132)</f>
        <v>0</v>
      </c>
      <c r="AM132" s="142">
        <f>IF(D132="","",COUNTIF(F132:AJ132,"休"))</f>
        <v>0</v>
      </c>
      <c r="AN132" s="143" t="str">
        <f>IF(D132="","",IFERROR(ROUND(AM132/AK132,3),""))</f>
        <v/>
      </c>
      <c r="AO132" s="154"/>
      <c r="AP132" s="3"/>
      <c r="AQ132" s="145">
        <f>+COUNTIF(F132:AJ132,"－")</f>
        <v>0</v>
      </c>
      <c r="AR132" s="145">
        <f>+COUNTIF(F132:AJ132,"外")</f>
        <v>0</v>
      </c>
    </row>
    <row r="133" spans="2:44" s="199" customFormat="1" x14ac:dyDescent="0.45">
      <c r="B133" s="146"/>
      <c r="C133" s="147"/>
      <c r="D133" s="148" t="s">
        <v>28</v>
      </c>
      <c r="E133" s="172"/>
      <c r="F133" s="211"/>
      <c r="G133" s="163"/>
      <c r="H133" s="175"/>
      <c r="I133" s="175"/>
      <c r="J133" s="163"/>
      <c r="K133" s="163"/>
      <c r="L133" s="163"/>
      <c r="M133" s="163"/>
      <c r="N133" s="163"/>
      <c r="O133" s="175"/>
      <c r="P133" s="175"/>
      <c r="Q133" s="175"/>
      <c r="R133" s="175"/>
      <c r="S133" s="163"/>
      <c r="T133" s="163"/>
      <c r="U133" s="163"/>
      <c r="V133" s="175"/>
      <c r="W133" s="175"/>
      <c r="X133" s="163"/>
      <c r="Y133" s="163"/>
      <c r="Z133" s="163"/>
      <c r="AA133" s="163"/>
      <c r="AB133" s="163"/>
      <c r="AC133" s="175"/>
      <c r="AD133" s="175"/>
      <c r="AE133" s="163"/>
      <c r="AF133" s="163"/>
      <c r="AG133" s="163"/>
      <c r="AH133" s="163"/>
      <c r="AI133" s="163"/>
      <c r="AJ133" s="163"/>
      <c r="AK133" s="141">
        <f t="shared" ref="AK133:AK135" si="85">IF(D133="","",COUNT($F$122:$AJ$122)-AL133)</f>
        <v>0</v>
      </c>
      <c r="AL133" s="142">
        <f t="shared" ref="AL133:AL135" si="86">IF(D133="","",AQ133+AR133)</f>
        <v>0</v>
      </c>
      <c r="AM133" s="142">
        <f t="shared" ref="AM133:AM135" si="87">IF(D133="","",COUNTIF(F133:AJ133,"休"))</f>
        <v>0</v>
      </c>
      <c r="AN133" s="143" t="str">
        <f t="shared" ref="AN133:AN135" si="88">IF(D133="","",IFERROR(ROUND(AM133/AK133,3),""))</f>
        <v/>
      </c>
      <c r="AO133" s="154"/>
      <c r="AP133" s="3"/>
      <c r="AQ133" s="145">
        <f>+COUNTIF(F133:AJ133,"－")</f>
        <v>0</v>
      </c>
      <c r="AR133" s="145">
        <f>+COUNTIF(F133:AJ133,"外")</f>
        <v>0</v>
      </c>
    </row>
    <row r="134" spans="2:44" s="199" customFormat="1" x14ac:dyDescent="0.45">
      <c r="B134" s="146"/>
      <c r="C134" s="147"/>
      <c r="D134" s="3"/>
      <c r="E134" s="172"/>
      <c r="F134" s="204"/>
      <c r="G134" s="150"/>
      <c r="H134" s="150"/>
      <c r="I134" s="150"/>
      <c r="J134" s="150"/>
      <c r="K134" s="150"/>
      <c r="L134" s="150"/>
      <c r="M134" s="150"/>
      <c r="N134" s="150"/>
      <c r="O134" s="150"/>
      <c r="P134" s="150"/>
      <c r="Q134" s="150"/>
      <c r="R134" s="150"/>
      <c r="S134" s="150"/>
      <c r="T134" s="150"/>
      <c r="U134" s="150"/>
      <c r="V134" s="150"/>
      <c r="W134" s="150"/>
      <c r="X134" s="150"/>
      <c r="Y134" s="150"/>
      <c r="Z134" s="150"/>
      <c r="AA134" s="150"/>
      <c r="AB134" s="150"/>
      <c r="AC134" s="150"/>
      <c r="AD134" s="150"/>
      <c r="AE134" s="150"/>
      <c r="AF134" s="150"/>
      <c r="AG134" s="151"/>
      <c r="AH134" s="151"/>
      <c r="AI134" s="151"/>
      <c r="AJ134" s="151"/>
      <c r="AK134" s="141" t="str">
        <f t="shared" si="85"/>
        <v/>
      </c>
      <c r="AL134" s="142" t="str">
        <f t="shared" si="86"/>
        <v/>
      </c>
      <c r="AM134" s="142" t="str">
        <f t="shared" si="87"/>
        <v/>
      </c>
      <c r="AN134" s="143" t="str">
        <f t="shared" si="88"/>
        <v/>
      </c>
      <c r="AO134" s="154"/>
      <c r="AP134" s="3"/>
      <c r="AQ134" s="145">
        <f>+COUNTIF(F134:AJ134,"－")</f>
        <v>0</v>
      </c>
      <c r="AR134" s="145">
        <f>+COUNTIF(F134:AJ134,"外")</f>
        <v>0</v>
      </c>
    </row>
    <row r="135" spans="2:44" s="199" customFormat="1" x14ac:dyDescent="0.45">
      <c r="B135" s="146"/>
      <c r="C135" s="158"/>
      <c r="D135" s="173"/>
      <c r="E135" s="174"/>
      <c r="F135" s="226"/>
      <c r="G135" s="175"/>
      <c r="H135" s="175"/>
      <c r="I135" s="175"/>
      <c r="J135" s="175"/>
      <c r="K135" s="175"/>
      <c r="L135" s="175"/>
      <c r="M135" s="175"/>
      <c r="N135" s="175"/>
      <c r="O135" s="175"/>
      <c r="P135" s="175"/>
      <c r="Q135" s="175"/>
      <c r="R135" s="175"/>
      <c r="S135" s="175"/>
      <c r="T135" s="175"/>
      <c r="U135" s="175"/>
      <c r="V135" s="175"/>
      <c r="W135" s="175"/>
      <c r="X135" s="175"/>
      <c r="Y135" s="175"/>
      <c r="Z135" s="175"/>
      <c r="AA135" s="175"/>
      <c r="AB135" s="175"/>
      <c r="AC135" s="175"/>
      <c r="AD135" s="175"/>
      <c r="AE135" s="175"/>
      <c r="AF135" s="175"/>
      <c r="AG135" s="140"/>
      <c r="AH135" s="140"/>
      <c r="AI135" s="140"/>
      <c r="AJ135" s="140"/>
      <c r="AK135" s="141" t="str">
        <f t="shared" si="85"/>
        <v/>
      </c>
      <c r="AL135" s="142" t="str">
        <f t="shared" si="86"/>
        <v/>
      </c>
      <c r="AM135" s="142" t="str">
        <f t="shared" si="87"/>
        <v/>
      </c>
      <c r="AN135" s="143" t="str">
        <f t="shared" si="88"/>
        <v/>
      </c>
      <c r="AO135" s="154"/>
      <c r="AP135" s="3"/>
      <c r="AQ135" s="145">
        <f>+COUNTIF(F135:AJ135,"－")</f>
        <v>0</v>
      </c>
      <c r="AR135" s="145">
        <f>+COUNTIF(F135:AJ135,"外")</f>
        <v>0</v>
      </c>
    </row>
    <row r="136" spans="2:44" s="199" customFormat="1" x14ac:dyDescent="0.45">
      <c r="B136" s="146"/>
      <c r="C136" s="135" t="s">
        <v>34</v>
      </c>
      <c r="D136" s="126" t="s">
        <v>10</v>
      </c>
      <c r="E136" s="176" t="s">
        <v>45</v>
      </c>
      <c r="F136" s="128"/>
      <c r="G136" s="129"/>
      <c r="H136" s="129"/>
      <c r="I136" s="129"/>
      <c r="J136" s="129"/>
      <c r="K136" s="129"/>
      <c r="L136" s="129"/>
      <c r="M136" s="129"/>
      <c r="N136" s="129"/>
      <c r="O136" s="129"/>
      <c r="P136" s="129"/>
      <c r="Q136" s="129"/>
      <c r="R136" s="129"/>
      <c r="S136" s="129"/>
      <c r="T136" s="129"/>
      <c r="U136" s="129"/>
      <c r="V136" s="129"/>
      <c r="W136" s="129"/>
      <c r="X136" s="129"/>
      <c r="Y136" s="129"/>
      <c r="Z136" s="129"/>
      <c r="AA136" s="129"/>
      <c r="AB136" s="129"/>
      <c r="AC136" s="129"/>
      <c r="AD136" s="129"/>
      <c r="AE136" s="129"/>
      <c r="AF136" s="129"/>
      <c r="AG136" s="167"/>
      <c r="AH136" s="167"/>
      <c r="AI136" s="167"/>
      <c r="AJ136" s="167"/>
      <c r="AK136" s="168"/>
      <c r="AL136" s="145"/>
      <c r="AM136" s="177"/>
      <c r="AN136" s="170"/>
      <c r="AO136" s="154"/>
      <c r="AP136" s="3"/>
      <c r="AQ136" s="7"/>
      <c r="AR136" s="7"/>
    </row>
    <row r="137" spans="2:44" s="199" customFormat="1" x14ac:dyDescent="0.45">
      <c r="B137" s="146"/>
      <c r="C137" s="147"/>
      <c r="D137" s="178" t="s">
        <v>28</v>
      </c>
      <c r="E137" s="137"/>
      <c r="F137" s="138"/>
      <c r="G137" s="139"/>
      <c r="H137" s="139"/>
      <c r="I137" s="209"/>
      <c r="J137" s="209"/>
      <c r="K137" s="139"/>
      <c r="L137" s="139"/>
      <c r="M137" s="139"/>
      <c r="N137" s="139"/>
      <c r="O137" s="209"/>
      <c r="P137" s="209"/>
      <c r="Q137" s="139"/>
      <c r="R137" s="139"/>
      <c r="S137" s="139"/>
      <c r="T137" s="139"/>
      <c r="U137" s="209"/>
      <c r="V137" s="209"/>
      <c r="W137" s="139"/>
      <c r="X137" s="139"/>
      <c r="Y137" s="139"/>
      <c r="Z137" s="139"/>
      <c r="AA137" s="209"/>
      <c r="AB137" s="209"/>
      <c r="AC137" s="139"/>
      <c r="AD137" s="139"/>
      <c r="AE137" s="209"/>
      <c r="AF137" s="209"/>
      <c r="AG137" s="139"/>
      <c r="AH137" s="139"/>
      <c r="AI137" s="139"/>
      <c r="AJ137" s="139"/>
      <c r="AK137" s="141">
        <f>IF(D137="","",COUNT($F$122:$AJ$122)-AL137)</f>
        <v>0</v>
      </c>
      <c r="AL137" s="142">
        <f>IF(D137="","",AQ137+AR137)</f>
        <v>0</v>
      </c>
      <c r="AM137" s="142">
        <f>IF(D137="","",COUNTIF(F137:AJ137,"休"))</f>
        <v>0</v>
      </c>
      <c r="AN137" s="143" t="str">
        <f>IF(D137="","",IFERROR(ROUND(AM137/AK137,3),""))</f>
        <v/>
      </c>
      <c r="AO137" s="154"/>
      <c r="AP137" s="3"/>
      <c r="AQ137" s="145">
        <f>+COUNTIF(F137:AJ137,"－")</f>
        <v>0</v>
      </c>
      <c r="AR137" s="145">
        <f>+COUNTIF(F137:AJ137,"外")</f>
        <v>0</v>
      </c>
    </row>
    <row r="138" spans="2:44" s="199" customFormat="1" x14ac:dyDescent="0.45">
      <c r="B138" s="146"/>
      <c r="C138" s="147"/>
      <c r="D138" s="3"/>
      <c r="E138" s="172"/>
      <c r="F138" s="149"/>
      <c r="G138" s="150"/>
      <c r="H138" s="150"/>
      <c r="I138" s="150"/>
      <c r="J138" s="150"/>
      <c r="K138" s="150"/>
      <c r="L138" s="150"/>
      <c r="M138" s="150"/>
      <c r="N138" s="150"/>
      <c r="O138" s="150"/>
      <c r="P138" s="150"/>
      <c r="Q138" s="150"/>
      <c r="R138" s="150"/>
      <c r="S138" s="150"/>
      <c r="T138" s="150"/>
      <c r="U138" s="150"/>
      <c r="V138" s="150"/>
      <c r="W138" s="150"/>
      <c r="X138" s="150"/>
      <c r="Y138" s="150"/>
      <c r="Z138" s="150"/>
      <c r="AA138" s="150"/>
      <c r="AB138" s="150"/>
      <c r="AC138" s="150"/>
      <c r="AD138" s="150"/>
      <c r="AE138" s="150"/>
      <c r="AF138" s="150"/>
      <c r="AG138" s="151"/>
      <c r="AH138" s="151"/>
      <c r="AI138" s="151"/>
      <c r="AJ138" s="151"/>
      <c r="AK138" s="141" t="str">
        <f t="shared" ref="AK138:AK140" si="89">IF(D138="","",COUNT($F$122:$AJ$122)-AL138)</f>
        <v/>
      </c>
      <c r="AL138" s="142" t="str">
        <f t="shared" ref="AL138:AL140" si="90">IF(D138="","",AQ138+AR138)</f>
        <v/>
      </c>
      <c r="AM138" s="142" t="str">
        <f t="shared" ref="AM138:AM140" si="91">IF(D138="","",COUNTIF(F138:AJ138,"休"))</f>
        <v/>
      </c>
      <c r="AN138" s="143" t="str">
        <f t="shared" ref="AN138:AN140" si="92">IF(D138="","",IFERROR(ROUND(AM138/AK138,3),""))</f>
        <v/>
      </c>
      <c r="AO138" s="154"/>
      <c r="AP138" s="3"/>
      <c r="AQ138" s="145">
        <f>+COUNTIF(F138:AJ138,"－")</f>
        <v>0</v>
      </c>
      <c r="AR138" s="145">
        <f>+COUNTIF(F138:AJ138,"外")</f>
        <v>0</v>
      </c>
    </row>
    <row r="139" spans="2:44" s="199" customFormat="1" x14ac:dyDescent="0.45">
      <c r="B139" s="146"/>
      <c r="C139" s="147"/>
      <c r="D139" s="180"/>
      <c r="E139" s="172"/>
      <c r="F139" s="149"/>
      <c r="G139" s="150"/>
      <c r="H139" s="150"/>
      <c r="I139" s="150"/>
      <c r="J139" s="150"/>
      <c r="K139" s="150"/>
      <c r="L139" s="150"/>
      <c r="M139" s="150"/>
      <c r="N139" s="150"/>
      <c r="O139" s="150"/>
      <c r="P139" s="150"/>
      <c r="Q139" s="150"/>
      <c r="R139" s="150"/>
      <c r="S139" s="150"/>
      <c r="T139" s="150"/>
      <c r="U139" s="150"/>
      <c r="V139" s="150"/>
      <c r="W139" s="150"/>
      <c r="X139" s="150"/>
      <c r="Y139" s="150"/>
      <c r="Z139" s="150"/>
      <c r="AA139" s="150"/>
      <c r="AB139" s="150"/>
      <c r="AC139" s="150"/>
      <c r="AD139" s="150"/>
      <c r="AE139" s="150"/>
      <c r="AF139" s="150"/>
      <c r="AG139" s="151"/>
      <c r="AH139" s="151"/>
      <c r="AI139" s="151"/>
      <c r="AJ139" s="151"/>
      <c r="AK139" s="141" t="str">
        <f t="shared" si="89"/>
        <v/>
      </c>
      <c r="AL139" s="142" t="str">
        <f t="shared" si="90"/>
        <v/>
      </c>
      <c r="AM139" s="142" t="str">
        <f t="shared" si="91"/>
        <v/>
      </c>
      <c r="AN139" s="143" t="str">
        <f t="shared" si="92"/>
        <v/>
      </c>
      <c r="AO139" s="154"/>
      <c r="AP139" s="3"/>
      <c r="AQ139" s="145">
        <f>+COUNTIF(F139:AJ139,"－")</f>
        <v>0</v>
      </c>
      <c r="AR139" s="145">
        <f>+COUNTIF(F139:AJ139,"外")</f>
        <v>0</v>
      </c>
    </row>
    <row r="140" spans="2:44" s="199" customFormat="1" ht="13.8" thickBot="1" x14ac:dyDescent="0.5">
      <c r="B140" s="157"/>
      <c r="C140" s="158"/>
      <c r="D140" s="173"/>
      <c r="E140" s="174"/>
      <c r="F140" s="225"/>
      <c r="G140" s="162"/>
      <c r="H140" s="162"/>
      <c r="I140" s="162"/>
      <c r="J140" s="162"/>
      <c r="K140" s="162"/>
      <c r="L140" s="162"/>
      <c r="M140" s="162"/>
      <c r="N140" s="162"/>
      <c r="O140" s="162"/>
      <c r="P140" s="162"/>
      <c r="Q140" s="162"/>
      <c r="R140" s="162"/>
      <c r="S140" s="162"/>
      <c r="T140" s="162"/>
      <c r="U140" s="162"/>
      <c r="V140" s="162"/>
      <c r="W140" s="162"/>
      <c r="X140" s="162"/>
      <c r="Y140" s="162"/>
      <c r="Z140" s="162"/>
      <c r="AA140" s="162"/>
      <c r="AB140" s="162"/>
      <c r="AC140" s="162"/>
      <c r="AD140" s="162"/>
      <c r="AE140" s="162"/>
      <c r="AF140" s="162"/>
      <c r="AG140" s="182"/>
      <c r="AH140" s="182"/>
      <c r="AI140" s="182"/>
      <c r="AJ140" s="182"/>
      <c r="AK140" s="183" t="str">
        <f t="shared" si="89"/>
        <v/>
      </c>
      <c r="AL140" s="165" t="str">
        <f t="shared" si="90"/>
        <v/>
      </c>
      <c r="AM140" s="165" t="str">
        <f t="shared" si="91"/>
        <v/>
      </c>
      <c r="AN140" s="143" t="str">
        <f t="shared" si="92"/>
        <v/>
      </c>
      <c r="AO140" s="185"/>
      <c r="AP140" s="3"/>
      <c r="AQ140" s="145">
        <f>+COUNTIF(F140:AJ140,"－")</f>
        <v>0</v>
      </c>
      <c r="AR140" s="145">
        <f>+COUNTIF(F140:AJ140,"外")</f>
        <v>0</v>
      </c>
    </row>
    <row r="141" spans="2:44" ht="13.8" thickBot="1" x14ac:dyDescent="0.5">
      <c r="B141" s="186"/>
      <c r="C141" s="187"/>
      <c r="D141" s="180"/>
      <c r="E141" s="98"/>
      <c r="F141" s="140"/>
      <c r="G141" s="140"/>
      <c r="H141" s="140"/>
      <c r="I141" s="140"/>
      <c r="J141" s="140"/>
      <c r="K141" s="140"/>
      <c r="L141" s="140"/>
      <c r="M141" s="140"/>
      <c r="N141" s="140"/>
      <c r="O141" s="140"/>
      <c r="P141" s="140"/>
      <c r="Q141" s="140"/>
      <c r="R141" s="140"/>
      <c r="S141" s="140"/>
      <c r="T141" s="140"/>
      <c r="U141" s="140"/>
      <c r="V141" s="140"/>
      <c r="W141" s="140"/>
      <c r="X141" s="140"/>
      <c r="Y141" s="140"/>
      <c r="Z141" s="140"/>
      <c r="AA141" s="140"/>
      <c r="AB141" s="140"/>
      <c r="AC141" s="140"/>
      <c r="AD141" s="140"/>
      <c r="AE141" s="140"/>
      <c r="AF141" s="140"/>
      <c r="AG141" s="140"/>
      <c r="AH141" s="140"/>
      <c r="AI141" s="140"/>
      <c r="AJ141" s="140"/>
      <c r="AK141" s="188"/>
      <c r="AL141" s="189"/>
      <c r="AN141" s="190" t="s">
        <v>46</v>
      </c>
      <c r="AO141" s="191" t="e">
        <f>IF(AO125&gt;=0.285,"OK","NG")</f>
        <v>#DIV/0!</v>
      </c>
      <c r="AQ141" s="189"/>
      <c r="AR141" s="189"/>
    </row>
    <row r="142" spans="2:44" x14ac:dyDescent="0.45">
      <c r="B142" s="186"/>
      <c r="C142" s="187"/>
      <c r="D142" s="180"/>
      <c r="E142" s="98"/>
      <c r="F142" s="140"/>
      <c r="G142" s="140"/>
      <c r="H142" s="140"/>
      <c r="I142" s="140"/>
      <c r="J142" s="140"/>
      <c r="K142" s="140"/>
      <c r="L142" s="140"/>
      <c r="M142" s="140"/>
      <c r="N142" s="140"/>
      <c r="O142" s="140"/>
      <c r="P142" s="140"/>
      <c r="Q142" s="140"/>
      <c r="R142" s="140"/>
      <c r="S142" s="140"/>
      <c r="T142" s="140"/>
      <c r="U142" s="140"/>
      <c r="V142" s="140"/>
      <c r="W142" s="140"/>
      <c r="X142" s="140"/>
      <c r="Y142" s="140"/>
      <c r="Z142" s="140"/>
      <c r="AA142" s="140"/>
      <c r="AB142" s="140"/>
      <c r="AC142" s="140"/>
      <c r="AD142" s="140"/>
      <c r="AE142" s="140"/>
      <c r="AF142" s="140"/>
      <c r="AG142" s="140"/>
      <c r="AH142" s="140"/>
      <c r="AI142" s="140"/>
      <c r="AJ142" s="140"/>
      <c r="AK142" s="188"/>
      <c r="AL142" s="189"/>
      <c r="AN142" s="230"/>
      <c r="AO142" s="143"/>
      <c r="AQ142" s="189"/>
      <c r="AR142" s="189"/>
    </row>
    <row r="143" spans="2:44" hidden="1" x14ac:dyDescent="0.45">
      <c r="F143" s="4" t="e">
        <f>YEAR(F146)</f>
        <v>#VALUE!</v>
      </c>
      <c r="G143" s="4" t="e">
        <f>MONTH(F146)</f>
        <v>#VALUE!</v>
      </c>
    </row>
    <row r="144" spans="2:44" x14ac:dyDescent="0.45">
      <c r="B144" s="99"/>
      <c r="C144" s="100"/>
      <c r="D144" s="101"/>
      <c r="E144" s="193" t="s">
        <v>35</v>
      </c>
      <c r="F144" s="103" t="e">
        <f>F146</f>
        <v>#VALUE!</v>
      </c>
      <c r="G144" s="104"/>
      <c r="H144" s="104"/>
      <c r="I144" s="104"/>
      <c r="J144" s="104"/>
      <c r="K144" s="104"/>
      <c r="L144" s="104"/>
      <c r="M144" s="104"/>
      <c r="N144" s="104"/>
      <c r="O144" s="104"/>
      <c r="P144" s="104"/>
      <c r="Q144" s="104"/>
      <c r="R144" s="104"/>
      <c r="S144" s="104"/>
      <c r="T144" s="104"/>
      <c r="U144" s="104"/>
      <c r="V144" s="104"/>
      <c r="W144" s="104"/>
      <c r="X144" s="104"/>
      <c r="Y144" s="104"/>
      <c r="Z144" s="104"/>
      <c r="AA144" s="104"/>
      <c r="AB144" s="104"/>
      <c r="AC144" s="104"/>
      <c r="AD144" s="104"/>
      <c r="AE144" s="104"/>
      <c r="AF144" s="104"/>
      <c r="AG144" s="104"/>
      <c r="AH144" s="104"/>
      <c r="AI144" s="104"/>
      <c r="AJ144" s="104"/>
      <c r="AK144" s="215" t="s">
        <v>36</v>
      </c>
      <c r="AL144" s="216" t="s">
        <v>37</v>
      </c>
      <c r="AM144" s="217" t="s">
        <v>13</v>
      </c>
      <c r="AN144" s="28" t="s">
        <v>38</v>
      </c>
      <c r="AO144" s="26" t="s">
        <v>39</v>
      </c>
      <c r="AQ144" s="106" t="s">
        <v>40</v>
      </c>
      <c r="AR144" s="106" t="s">
        <v>41</v>
      </c>
    </row>
    <row r="145" spans="2:44" ht="13.5" hidden="1" customHeight="1" x14ac:dyDescent="0.45">
      <c r="B145" s="107"/>
      <c r="C145" s="108"/>
      <c r="D145" s="109"/>
      <c r="E145" s="194"/>
      <c r="F145" s="115" t="e">
        <f>DATE($F143,$G143,1)</f>
        <v>#VALUE!</v>
      </c>
      <c r="G145" s="115" t="e">
        <f t="shared" ref="G145:AJ145" si="93">F145+1</f>
        <v>#VALUE!</v>
      </c>
      <c r="H145" s="115" t="e">
        <f t="shared" si="93"/>
        <v>#VALUE!</v>
      </c>
      <c r="I145" s="115" t="e">
        <f t="shared" si="93"/>
        <v>#VALUE!</v>
      </c>
      <c r="J145" s="115" t="e">
        <f t="shared" si="93"/>
        <v>#VALUE!</v>
      </c>
      <c r="K145" s="115" t="e">
        <f t="shared" si="93"/>
        <v>#VALUE!</v>
      </c>
      <c r="L145" s="115" t="e">
        <f t="shared" si="93"/>
        <v>#VALUE!</v>
      </c>
      <c r="M145" s="115" t="e">
        <f t="shared" si="93"/>
        <v>#VALUE!</v>
      </c>
      <c r="N145" s="115" t="e">
        <f t="shared" si="93"/>
        <v>#VALUE!</v>
      </c>
      <c r="O145" s="115" t="e">
        <f t="shared" si="93"/>
        <v>#VALUE!</v>
      </c>
      <c r="P145" s="115" t="e">
        <f t="shared" si="93"/>
        <v>#VALUE!</v>
      </c>
      <c r="Q145" s="115" t="e">
        <f t="shared" si="93"/>
        <v>#VALUE!</v>
      </c>
      <c r="R145" s="115" t="e">
        <f t="shared" si="93"/>
        <v>#VALUE!</v>
      </c>
      <c r="S145" s="115" t="e">
        <f t="shared" si="93"/>
        <v>#VALUE!</v>
      </c>
      <c r="T145" s="115" t="e">
        <f t="shared" si="93"/>
        <v>#VALUE!</v>
      </c>
      <c r="U145" s="115" t="e">
        <f t="shared" si="93"/>
        <v>#VALUE!</v>
      </c>
      <c r="V145" s="115" t="e">
        <f t="shared" si="93"/>
        <v>#VALUE!</v>
      </c>
      <c r="W145" s="115" t="e">
        <f t="shared" si="93"/>
        <v>#VALUE!</v>
      </c>
      <c r="X145" s="115" t="e">
        <f t="shared" si="93"/>
        <v>#VALUE!</v>
      </c>
      <c r="Y145" s="115" t="e">
        <f t="shared" si="93"/>
        <v>#VALUE!</v>
      </c>
      <c r="Z145" s="115" t="e">
        <f t="shared" si="93"/>
        <v>#VALUE!</v>
      </c>
      <c r="AA145" s="115" t="e">
        <f t="shared" si="93"/>
        <v>#VALUE!</v>
      </c>
      <c r="AB145" s="115" t="e">
        <f t="shared" si="93"/>
        <v>#VALUE!</v>
      </c>
      <c r="AC145" s="115" t="e">
        <f t="shared" si="93"/>
        <v>#VALUE!</v>
      </c>
      <c r="AD145" s="115" t="e">
        <f t="shared" si="93"/>
        <v>#VALUE!</v>
      </c>
      <c r="AE145" s="115" t="e">
        <f t="shared" si="93"/>
        <v>#VALUE!</v>
      </c>
      <c r="AF145" s="115" t="e">
        <f t="shared" si="93"/>
        <v>#VALUE!</v>
      </c>
      <c r="AG145" s="115" t="e">
        <f t="shared" si="93"/>
        <v>#VALUE!</v>
      </c>
      <c r="AH145" s="115" t="e">
        <f t="shared" si="93"/>
        <v>#VALUE!</v>
      </c>
      <c r="AI145" s="115" t="e">
        <f t="shared" si="93"/>
        <v>#VALUE!</v>
      </c>
      <c r="AJ145" s="115" t="e">
        <f t="shared" si="93"/>
        <v>#VALUE!</v>
      </c>
      <c r="AK145" s="218"/>
      <c r="AL145" s="219"/>
      <c r="AM145" s="220"/>
      <c r="AN145" s="28"/>
      <c r="AO145" s="26"/>
      <c r="AQ145" s="106"/>
      <c r="AR145" s="106"/>
    </row>
    <row r="146" spans="2:44" x14ac:dyDescent="0.45">
      <c r="B146" s="107"/>
      <c r="C146" s="108"/>
      <c r="D146" s="109"/>
      <c r="E146" s="195" t="s">
        <v>42</v>
      </c>
      <c r="F146" s="196" t="e">
        <f>IF(EDATE(F121,1)&gt;$F$7,"",EDATE(F121,1))</f>
        <v>#VALUE!</v>
      </c>
      <c r="G146" s="115" t="e">
        <f t="shared" ref="G146:AJ146" si="94">IF(G145&gt;$F$7,"",IF(F146=EOMONTH(DATE($F143,$G143,1),0),"",IF(F146="","",F146+1)))</f>
        <v>#VALUE!</v>
      </c>
      <c r="H146" s="115" t="e">
        <f t="shared" si="94"/>
        <v>#VALUE!</v>
      </c>
      <c r="I146" s="115" t="e">
        <f t="shared" si="94"/>
        <v>#VALUE!</v>
      </c>
      <c r="J146" s="115" t="e">
        <f t="shared" si="94"/>
        <v>#VALUE!</v>
      </c>
      <c r="K146" s="115" t="e">
        <f t="shared" si="94"/>
        <v>#VALUE!</v>
      </c>
      <c r="L146" s="115" t="e">
        <f t="shared" si="94"/>
        <v>#VALUE!</v>
      </c>
      <c r="M146" s="115" t="e">
        <f t="shared" si="94"/>
        <v>#VALUE!</v>
      </c>
      <c r="N146" s="115" t="e">
        <f t="shared" si="94"/>
        <v>#VALUE!</v>
      </c>
      <c r="O146" s="115" t="e">
        <f t="shared" si="94"/>
        <v>#VALUE!</v>
      </c>
      <c r="P146" s="115" t="e">
        <f t="shared" si="94"/>
        <v>#VALUE!</v>
      </c>
      <c r="Q146" s="115" t="e">
        <f t="shared" si="94"/>
        <v>#VALUE!</v>
      </c>
      <c r="R146" s="115" t="e">
        <f t="shared" si="94"/>
        <v>#VALUE!</v>
      </c>
      <c r="S146" s="115" t="e">
        <f t="shared" si="94"/>
        <v>#VALUE!</v>
      </c>
      <c r="T146" s="115" t="e">
        <f t="shared" si="94"/>
        <v>#VALUE!</v>
      </c>
      <c r="U146" s="115" t="e">
        <f t="shared" si="94"/>
        <v>#VALUE!</v>
      </c>
      <c r="V146" s="115" t="e">
        <f t="shared" si="94"/>
        <v>#VALUE!</v>
      </c>
      <c r="W146" s="115" t="e">
        <f t="shared" si="94"/>
        <v>#VALUE!</v>
      </c>
      <c r="X146" s="115" t="e">
        <f t="shared" si="94"/>
        <v>#VALUE!</v>
      </c>
      <c r="Y146" s="115" t="e">
        <f t="shared" si="94"/>
        <v>#VALUE!</v>
      </c>
      <c r="Z146" s="115" t="e">
        <f t="shared" si="94"/>
        <v>#VALUE!</v>
      </c>
      <c r="AA146" s="115" t="e">
        <f t="shared" si="94"/>
        <v>#VALUE!</v>
      </c>
      <c r="AB146" s="115" t="e">
        <f t="shared" si="94"/>
        <v>#VALUE!</v>
      </c>
      <c r="AC146" s="115" t="e">
        <f t="shared" si="94"/>
        <v>#VALUE!</v>
      </c>
      <c r="AD146" s="115" t="e">
        <f t="shared" si="94"/>
        <v>#VALUE!</v>
      </c>
      <c r="AE146" s="115" t="e">
        <f t="shared" si="94"/>
        <v>#VALUE!</v>
      </c>
      <c r="AF146" s="115" t="e">
        <f t="shared" si="94"/>
        <v>#VALUE!</v>
      </c>
      <c r="AG146" s="115" t="e">
        <f t="shared" si="94"/>
        <v>#VALUE!</v>
      </c>
      <c r="AH146" s="115" t="e">
        <f t="shared" si="94"/>
        <v>#VALUE!</v>
      </c>
      <c r="AI146" s="115" t="e">
        <f t="shared" si="94"/>
        <v>#VALUE!</v>
      </c>
      <c r="AJ146" s="115" t="e">
        <f t="shared" si="94"/>
        <v>#VALUE!</v>
      </c>
      <c r="AK146" s="218"/>
      <c r="AL146" s="219"/>
      <c r="AM146" s="220"/>
      <c r="AN146" s="28"/>
      <c r="AO146" s="26"/>
      <c r="AQ146" s="106"/>
      <c r="AR146" s="106"/>
    </row>
    <row r="147" spans="2:44" s="199" customFormat="1" x14ac:dyDescent="0.45">
      <c r="B147" s="117"/>
      <c r="C147" s="118"/>
      <c r="D147" s="119"/>
      <c r="E147" s="197" t="s">
        <v>43</v>
      </c>
      <c r="F147" s="198" t="str">
        <f>IFERROR(TEXT(WEEKDAY(+F146),"aaa"),"")</f>
        <v/>
      </c>
      <c r="G147" s="198" t="str">
        <f t="shared" ref="G147:AJ147" si="95">IFERROR(TEXT(WEEKDAY(+G146),"aaa"),"")</f>
        <v/>
      </c>
      <c r="H147" s="198" t="str">
        <f t="shared" si="95"/>
        <v/>
      </c>
      <c r="I147" s="198" t="str">
        <f t="shared" si="95"/>
        <v/>
      </c>
      <c r="J147" s="198" t="str">
        <f t="shared" si="95"/>
        <v/>
      </c>
      <c r="K147" s="198" t="str">
        <f t="shared" si="95"/>
        <v/>
      </c>
      <c r="L147" s="198" t="str">
        <f t="shared" si="95"/>
        <v/>
      </c>
      <c r="M147" s="198" t="str">
        <f t="shared" si="95"/>
        <v/>
      </c>
      <c r="N147" s="198" t="str">
        <f t="shared" si="95"/>
        <v/>
      </c>
      <c r="O147" s="198" t="str">
        <f t="shared" si="95"/>
        <v/>
      </c>
      <c r="P147" s="198" t="str">
        <f t="shared" si="95"/>
        <v/>
      </c>
      <c r="Q147" s="198" t="str">
        <f t="shared" si="95"/>
        <v/>
      </c>
      <c r="R147" s="198" t="str">
        <f t="shared" si="95"/>
        <v/>
      </c>
      <c r="S147" s="198" t="str">
        <f t="shared" si="95"/>
        <v/>
      </c>
      <c r="T147" s="198" t="str">
        <f t="shared" si="95"/>
        <v/>
      </c>
      <c r="U147" s="198" t="str">
        <f t="shared" si="95"/>
        <v/>
      </c>
      <c r="V147" s="198" t="str">
        <f t="shared" si="95"/>
        <v/>
      </c>
      <c r="W147" s="198" t="str">
        <f t="shared" si="95"/>
        <v/>
      </c>
      <c r="X147" s="198" t="str">
        <f t="shared" si="95"/>
        <v/>
      </c>
      <c r="Y147" s="198" t="str">
        <f t="shared" si="95"/>
        <v/>
      </c>
      <c r="Z147" s="198" t="str">
        <f t="shared" si="95"/>
        <v/>
      </c>
      <c r="AA147" s="198" t="str">
        <f t="shared" si="95"/>
        <v/>
      </c>
      <c r="AB147" s="198" t="str">
        <f t="shared" si="95"/>
        <v/>
      </c>
      <c r="AC147" s="198" t="str">
        <f t="shared" si="95"/>
        <v/>
      </c>
      <c r="AD147" s="198" t="str">
        <f t="shared" si="95"/>
        <v/>
      </c>
      <c r="AE147" s="198" t="str">
        <f t="shared" si="95"/>
        <v/>
      </c>
      <c r="AF147" s="198" t="str">
        <f t="shared" si="95"/>
        <v/>
      </c>
      <c r="AG147" s="198" t="str">
        <f t="shared" si="95"/>
        <v/>
      </c>
      <c r="AH147" s="198" t="str">
        <f t="shared" si="95"/>
        <v/>
      </c>
      <c r="AI147" s="198" t="str">
        <f t="shared" si="95"/>
        <v/>
      </c>
      <c r="AJ147" s="198" t="str">
        <f t="shared" si="95"/>
        <v/>
      </c>
      <c r="AK147" s="218"/>
      <c r="AL147" s="219"/>
      <c r="AM147" s="220"/>
      <c r="AN147" s="28"/>
      <c r="AO147" s="26"/>
      <c r="AP147" s="3"/>
      <c r="AQ147" s="106"/>
      <c r="AR147" s="106"/>
    </row>
    <row r="148" spans="2:44" s="199" customFormat="1" ht="21" customHeight="1" x14ac:dyDescent="0.45">
      <c r="B148" s="200" t="s">
        <v>44</v>
      </c>
      <c r="C148" s="201" t="s">
        <v>9</v>
      </c>
      <c r="D148" s="126" t="s">
        <v>10</v>
      </c>
      <c r="E148" s="127" t="s">
        <v>45</v>
      </c>
      <c r="F148" s="128"/>
      <c r="G148" s="129"/>
      <c r="H148" s="129"/>
      <c r="I148" s="129"/>
      <c r="J148" s="129"/>
      <c r="K148" s="129"/>
      <c r="L148" s="129"/>
      <c r="M148" s="129"/>
      <c r="N148" s="129"/>
      <c r="O148" s="129"/>
      <c r="P148" s="129"/>
      <c r="Q148" s="129"/>
      <c r="R148" s="129"/>
      <c r="S148" s="129"/>
      <c r="T148" s="129"/>
      <c r="U148" s="129"/>
      <c r="V148" s="129"/>
      <c r="W148" s="129"/>
      <c r="X148" s="129"/>
      <c r="Y148" s="129"/>
      <c r="Z148" s="129"/>
      <c r="AA148" s="129"/>
      <c r="AB148" s="129"/>
      <c r="AC148" s="129"/>
      <c r="AD148" s="129"/>
      <c r="AE148" s="129"/>
      <c r="AF148" s="129"/>
      <c r="AG148" s="167"/>
      <c r="AH148" s="167"/>
      <c r="AI148" s="167"/>
      <c r="AJ148" s="167"/>
      <c r="AK148" s="221"/>
      <c r="AL148" s="222"/>
      <c r="AM148" s="223"/>
      <c r="AN148" s="131" t="s">
        <v>22</v>
      </c>
      <c r="AO148" s="130" t="s">
        <v>23</v>
      </c>
      <c r="AP148" s="3"/>
      <c r="AQ148" s="132"/>
      <c r="AR148" s="132"/>
    </row>
    <row r="149" spans="2:44" s="199" customFormat="1" ht="13.5" customHeight="1" x14ac:dyDescent="0.45">
      <c r="B149" s="134" t="s">
        <v>24</v>
      </c>
      <c r="C149" s="135" t="s">
        <v>25</v>
      </c>
      <c r="D149" s="136" t="s">
        <v>26</v>
      </c>
      <c r="E149" s="137"/>
      <c r="F149" s="138"/>
      <c r="G149" s="139"/>
      <c r="H149" s="139"/>
      <c r="I149" s="139"/>
      <c r="J149" s="209"/>
      <c r="K149" s="209"/>
      <c r="L149" s="209"/>
      <c r="M149" s="209"/>
      <c r="N149" s="139"/>
      <c r="O149" s="139"/>
      <c r="P149" s="209"/>
      <c r="Q149" s="209"/>
      <c r="R149" s="209"/>
      <c r="S149" s="209"/>
      <c r="T149" s="209"/>
      <c r="U149" s="139"/>
      <c r="V149" s="139"/>
      <c r="W149" s="209"/>
      <c r="X149" s="209"/>
      <c r="Y149" s="209"/>
      <c r="Z149" s="209"/>
      <c r="AA149" s="209"/>
      <c r="AB149" s="139"/>
      <c r="AC149" s="139"/>
      <c r="AD149" s="209"/>
      <c r="AE149" s="209"/>
      <c r="AF149" s="209"/>
      <c r="AG149" s="209"/>
      <c r="AH149" s="209"/>
      <c r="AI149" s="224"/>
      <c r="AJ149" s="224"/>
      <c r="AK149" s="141">
        <f>IF(D149="","",COUNT($F$146:$AJ$146)-AL149)</f>
        <v>0</v>
      </c>
      <c r="AL149" s="142">
        <f>IF(D149="","",AQ149+AR149)</f>
        <v>0</v>
      </c>
      <c r="AM149" s="142">
        <f>IF(D149="","",COUNTIF(F149:AJ149,"休"))</f>
        <v>0</v>
      </c>
      <c r="AN149" s="143" t="str">
        <f>IF(D149="","",IFERROR(ROUND(AM149/AK149,3),""))</f>
        <v/>
      </c>
      <c r="AO149" s="144" t="e">
        <f>ROUND(AVERAGE(AN149:AN164),3)</f>
        <v>#DIV/0!</v>
      </c>
      <c r="AP149" s="3"/>
      <c r="AQ149" s="145">
        <f>+COUNTIF(F149:AJ149,"－")</f>
        <v>0</v>
      </c>
      <c r="AR149" s="145">
        <f>+COUNTIF(F149:AJ149,"外")</f>
        <v>0</v>
      </c>
    </row>
    <row r="150" spans="2:44" s="199" customFormat="1" ht="13.5" customHeight="1" x14ac:dyDescent="0.45">
      <c r="B150" s="146"/>
      <c r="C150" s="147"/>
      <c r="D150" s="148" t="s">
        <v>28</v>
      </c>
      <c r="E150" s="137"/>
      <c r="F150" s="204"/>
      <c r="G150" s="150"/>
      <c r="H150" s="175"/>
      <c r="I150" s="175"/>
      <c r="J150" s="175"/>
      <c r="K150" s="175"/>
      <c r="L150" s="163"/>
      <c r="M150" s="163"/>
      <c r="N150" s="163"/>
      <c r="O150" s="175"/>
      <c r="P150" s="175"/>
      <c r="Q150" s="175"/>
      <c r="R150" s="175"/>
      <c r="S150" s="163"/>
      <c r="T150" s="163"/>
      <c r="U150" s="163"/>
      <c r="V150" s="175"/>
      <c r="W150" s="175"/>
      <c r="X150" s="175"/>
      <c r="Y150" s="175"/>
      <c r="Z150" s="163"/>
      <c r="AA150" s="163"/>
      <c r="AB150" s="163"/>
      <c r="AC150" s="175"/>
      <c r="AD150" s="175"/>
      <c r="AE150" s="175"/>
      <c r="AF150" s="175"/>
      <c r="AG150" s="163"/>
      <c r="AH150" s="163"/>
      <c r="AI150" s="150"/>
      <c r="AJ150" s="205"/>
      <c r="AK150" s="141">
        <f t="shared" ref="AK150:AK154" si="96">IF(D150="","",COUNT($F$146:$AJ$146)-AL150)</f>
        <v>0</v>
      </c>
      <c r="AL150" s="142">
        <f t="shared" ref="AL150:AL154" si="97">IF(D150="","",AQ150+AR150)</f>
        <v>0</v>
      </c>
      <c r="AM150" s="142">
        <f t="shared" ref="AM150:AM154" si="98">IF(D150="","",COUNTIF(F150:AJ150,"休"))</f>
        <v>0</v>
      </c>
      <c r="AN150" s="143" t="str">
        <f t="shared" ref="AN150:AN154" si="99">IF(D150="","",IFERROR(ROUND(AM150/AK150,3),""))</f>
        <v/>
      </c>
      <c r="AO150" s="154"/>
      <c r="AP150" s="3"/>
      <c r="AQ150" s="145">
        <f>+COUNTIF(F150:AJ150,"－")</f>
        <v>0</v>
      </c>
      <c r="AR150" s="145">
        <f>+COUNTIF(F150:AJ150,"外")</f>
        <v>0</v>
      </c>
    </row>
    <row r="151" spans="2:44" s="199" customFormat="1" x14ac:dyDescent="0.45">
      <c r="B151" s="146"/>
      <c r="C151" s="147"/>
      <c r="D151" s="155" t="s">
        <v>29</v>
      </c>
      <c r="E151" s="137"/>
      <c r="F151" s="204"/>
      <c r="G151" s="150"/>
      <c r="H151" s="150"/>
      <c r="I151" s="150"/>
      <c r="J151" s="150"/>
      <c r="K151" s="150"/>
      <c r="L151" s="150"/>
      <c r="M151" s="150"/>
      <c r="N151" s="150"/>
      <c r="O151" s="150"/>
      <c r="P151" s="150"/>
      <c r="Q151" s="150"/>
      <c r="R151" s="150"/>
      <c r="S151" s="150"/>
      <c r="T151" s="150"/>
      <c r="U151" s="150"/>
      <c r="V151" s="150"/>
      <c r="W151" s="150"/>
      <c r="X151" s="150"/>
      <c r="Y151" s="150"/>
      <c r="Z151" s="150"/>
      <c r="AA151" s="150"/>
      <c r="AB151" s="150"/>
      <c r="AC151" s="150"/>
      <c r="AD151" s="150"/>
      <c r="AE151" s="150"/>
      <c r="AF151" s="150"/>
      <c r="AG151" s="205"/>
      <c r="AH151" s="205"/>
      <c r="AI151" s="205"/>
      <c r="AJ151" s="205"/>
      <c r="AK151" s="141">
        <f t="shared" si="96"/>
        <v>0</v>
      </c>
      <c r="AL151" s="142">
        <f t="shared" si="97"/>
        <v>0</v>
      </c>
      <c r="AM151" s="142">
        <f t="shared" si="98"/>
        <v>0</v>
      </c>
      <c r="AN151" s="143" t="str">
        <f t="shared" si="99"/>
        <v/>
      </c>
      <c r="AO151" s="154"/>
      <c r="AP151" s="3"/>
      <c r="AQ151" s="145">
        <f>+COUNTIF(F151:AJ151,"－")</f>
        <v>0</v>
      </c>
      <c r="AR151" s="145">
        <f t="shared" ref="AR151:AR154" si="100">+COUNTIF(F151:AJ151,"外")</f>
        <v>0</v>
      </c>
    </row>
    <row r="152" spans="2:44" s="199" customFormat="1" x14ac:dyDescent="0.45">
      <c r="B152" s="146"/>
      <c r="C152" s="147"/>
      <c r="D152" s="155" t="s">
        <v>30</v>
      </c>
      <c r="E152" s="156"/>
      <c r="F152" s="204"/>
      <c r="G152" s="150"/>
      <c r="H152" s="150"/>
      <c r="I152" s="150"/>
      <c r="J152" s="150"/>
      <c r="K152" s="150"/>
      <c r="L152" s="150"/>
      <c r="M152" s="150"/>
      <c r="N152" s="150"/>
      <c r="O152" s="150"/>
      <c r="P152" s="150"/>
      <c r="Q152" s="150"/>
      <c r="R152" s="150"/>
      <c r="S152" s="150"/>
      <c r="T152" s="150"/>
      <c r="U152" s="150"/>
      <c r="V152" s="150"/>
      <c r="W152" s="150"/>
      <c r="X152" s="150"/>
      <c r="Y152" s="150"/>
      <c r="Z152" s="150"/>
      <c r="AA152" s="150"/>
      <c r="AB152" s="150"/>
      <c r="AC152" s="150"/>
      <c r="AD152" s="150"/>
      <c r="AE152" s="150"/>
      <c r="AF152" s="150"/>
      <c r="AG152" s="150"/>
      <c r="AH152" s="205"/>
      <c r="AI152" s="205"/>
      <c r="AJ152" s="205"/>
      <c r="AK152" s="141">
        <f t="shared" si="96"/>
        <v>0</v>
      </c>
      <c r="AL152" s="142">
        <f t="shared" si="97"/>
        <v>0</v>
      </c>
      <c r="AM152" s="142">
        <f t="shared" si="98"/>
        <v>0</v>
      </c>
      <c r="AN152" s="143" t="str">
        <f t="shared" si="99"/>
        <v/>
      </c>
      <c r="AO152" s="154"/>
      <c r="AP152" s="3"/>
      <c r="AQ152" s="145">
        <f>+COUNTIF(F152:AJ152,"－")</f>
        <v>0</v>
      </c>
      <c r="AR152" s="145">
        <f t="shared" si="100"/>
        <v>0</v>
      </c>
    </row>
    <row r="153" spans="2:44" s="199" customFormat="1" x14ac:dyDescent="0.45">
      <c r="B153" s="146"/>
      <c r="C153" s="147"/>
      <c r="D153" s="155" t="s">
        <v>31</v>
      </c>
      <c r="E153" s="137"/>
      <c r="F153" s="204"/>
      <c r="G153" s="150"/>
      <c r="H153" s="150"/>
      <c r="I153" s="150"/>
      <c r="J153" s="150"/>
      <c r="K153" s="150"/>
      <c r="L153" s="150"/>
      <c r="M153" s="150"/>
      <c r="N153" s="150"/>
      <c r="O153" s="150"/>
      <c r="P153" s="150"/>
      <c r="Q153" s="150"/>
      <c r="R153" s="150"/>
      <c r="S153" s="150"/>
      <c r="T153" s="150"/>
      <c r="U153" s="150"/>
      <c r="V153" s="150"/>
      <c r="W153" s="150"/>
      <c r="X153" s="150"/>
      <c r="Y153" s="150"/>
      <c r="Z153" s="150"/>
      <c r="AA153" s="150"/>
      <c r="AB153" s="150"/>
      <c r="AC153" s="150"/>
      <c r="AD153" s="150"/>
      <c r="AE153" s="150"/>
      <c r="AF153" s="150"/>
      <c r="AG153" s="150"/>
      <c r="AH153" s="150"/>
      <c r="AI153" s="150"/>
      <c r="AJ153" s="150"/>
      <c r="AK153" s="141">
        <f t="shared" si="96"/>
        <v>0</v>
      </c>
      <c r="AL153" s="142">
        <f t="shared" si="97"/>
        <v>0</v>
      </c>
      <c r="AM153" s="142">
        <f t="shared" si="98"/>
        <v>0</v>
      </c>
      <c r="AN153" s="143" t="str">
        <f t="shared" si="99"/>
        <v/>
      </c>
      <c r="AO153" s="154"/>
      <c r="AP153" s="3"/>
      <c r="AQ153" s="145">
        <f t="shared" ref="AQ153:AQ154" si="101">+COUNTIF(F153:AJ153,"－")</f>
        <v>0</v>
      </c>
      <c r="AR153" s="145">
        <f t="shared" si="100"/>
        <v>0</v>
      </c>
    </row>
    <row r="154" spans="2:44" s="199" customFormat="1" x14ac:dyDescent="0.45">
      <c r="B154" s="157"/>
      <c r="C154" s="158"/>
      <c r="D154" s="159">
        <f>E$29</f>
        <v>0</v>
      </c>
      <c r="E154" s="160"/>
      <c r="F154" s="225"/>
      <c r="G154" s="163"/>
      <c r="H154" s="163"/>
      <c r="I154" s="163"/>
      <c r="J154" s="163"/>
      <c r="K154" s="163"/>
      <c r="L154" s="163"/>
      <c r="M154" s="163"/>
      <c r="N154" s="163"/>
      <c r="O154" s="163"/>
      <c r="P154" s="163"/>
      <c r="Q154" s="163"/>
      <c r="R154" s="163"/>
      <c r="S154" s="163"/>
      <c r="T154" s="163"/>
      <c r="U154" s="163"/>
      <c r="V154" s="163"/>
      <c r="W154" s="163"/>
      <c r="X154" s="163"/>
      <c r="Y154" s="163"/>
      <c r="Z154" s="163"/>
      <c r="AA154" s="163"/>
      <c r="AB154" s="163"/>
      <c r="AC154" s="163"/>
      <c r="AD154" s="163"/>
      <c r="AE154" s="163"/>
      <c r="AF154" s="163"/>
      <c r="AG154" s="164"/>
      <c r="AH154" s="164"/>
      <c r="AI154" s="164"/>
      <c r="AJ154" s="164"/>
      <c r="AK154" s="141">
        <f t="shared" si="96"/>
        <v>0</v>
      </c>
      <c r="AL154" s="142">
        <f t="shared" si="97"/>
        <v>0</v>
      </c>
      <c r="AM154" s="165">
        <f t="shared" si="98"/>
        <v>0</v>
      </c>
      <c r="AN154" s="143" t="str">
        <f t="shared" si="99"/>
        <v/>
      </c>
      <c r="AO154" s="154"/>
      <c r="AP154" s="3"/>
      <c r="AQ154" s="145">
        <f t="shared" si="101"/>
        <v>0</v>
      </c>
      <c r="AR154" s="145">
        <f t="shared" si="100"/>
        <v>0</v>
      </c>
    </row>
    <row r="155" spans="2:44" s="199" customFormat="1" x14ac:dyDescent="0.45">
      <c r="B155" s="134" t="s">
        <v>32</v>
      </c>
      <c r="C155" s="135" t="s">
        <v>33</v>
      </c>
      <c r="D155" s="126" t="s">
        <v>10</v>
      </c>
      <c r="E155" s="166" t="s">
        <v>45</v>
      </c>
      <c r="F155" s="128"/>
      <c r="G155" s="129"/>
      <c r="H155" s="129"/>
      <c r="I155" s="129"/>
      <c r="J155" s="129"/>
      <c r="K155" s="129"/>
      <c r="L155" s="129"/>
      <c r="M155" s="129"/>
      <c r="N155" s="129"/>
      <c r="O155" s="129"/>
      <c r="P155" s="129"/>
      <c r="Q155" s="129"/>
      <c r="R155" s="129"/>
      <c r="S155" s="129"/>
      <c r="T155" s="129"/>
      <c r="U155" s="129"/>
      <c r="V155" s="129"/>
      <c r="W155" s="129"/>
      <c r="X155" s="129"/>
      <c r="Y155" s="129"/>
      <c r="Z155" s="129"/>
      <c r="AA155" s="129"/>
      <c r="AB155" s="129"/>
      <c r="AC155" s="129"/>
      <c r="AD155" s="129"/>
      <c r="AE155" s="129"/>
      <c r="AF155" s="129"/>
      <c r="AG155" s="167"/>
      <c r="AH155" s="167"/>
      <c r="AI155" s="167"/>
      <c r="AJ155" s="167"/>
      <c r="AK155" s="168"/>
      <c r="AL155" s="145"/>
      <c r="AM155" s="169"/>
      <c r="AN155" s="170"/>
      <c r="AO155" s="154"/>
      <c r="AP155" s="3"/>
      <c r="AQ155" s="7"/>
      <c r="AR155" s="7"/>
    </row>
    <row r="156" spans="2:44" s="199" customFormat="1" x14ac:dyDescent="0.45">
      <c r="B156" s="146"/>
      <c r="C156" s="147"/>
      <c r="D156" s="171" t="s">
        <v>26</v>
      </c>
      <c r="E156" s="137"/>
      <c r="F156" s="202"/>
      <c r="G156" s="209"/>
      <c r="H156" s="209"/>
      <c r="I156" s="209"/>
      <c r="J156" s="209"/>
      <c r="K156" s="209"/>
      <c r="L156" s="209"/>
      <c r="M156" s="209"/>
      <c r="N156" s="209"/>
      <c r="O156" s="209"/>
      <c r="P156" s="209"/>
      <c r="Q156" s="209"/>
      <c r="R156" s="209"/>
      <c r="S156" s="209"/>
      <c r="T156" s="209"/>
      <c r="U156" s="209"/>
      <c r="V156" s="209"/>
      <c r="W156" s="209"/>
      <c r="X156" s="209"/>
      <c r="Y156" s="209"/>
      <c r="Z156" s="209"/>
      <c r="AA156" s="209"/>
      <c r="AB156" s="209"/>
      <c r="AC156" s="209"/>
      <c r="AD156" s="209"/>
      <c r="AE156" s="209"/>
      <c r="AF156" s="209"/>
      <c r="AG156" s="209"/>
      <c r="AH156" s="209"/>
      <c r="AI156" s="209"/>
      <c r="AJ156" s="209"/>
      <c r="AK156" s="141">
        <f>IF(D156="","",COUNT($F$146:$AJ$146)-AL156)</f>
        <v>0</v>
      </c>
      <c r="AL156" s="142">
        <f>IF(D156="","",AQ156+AR156)</f>
        <v>0</v>
      </c>
      <c r="AM156" s="142">
        <f>IF(D156="","",COUNTIF(F156:AJ156,"休"))</f>
        <v>0</v>
      </c>
      <c r="AN156" s="143" t="str">
        <f>IF(D156="","",IFERROR(ROUND(AM156/AK156,3),""))</f>
        <v/>
      </c>
      <c r="AO156" s="154"/>
      <c r="AP156" s="3"/>
      <c r="AQ156" s="145">
        <f>+COUNTIF(F156:AJ156,"－")</f>
        <v>0</v>
      </c>
      <c r="AR156" s="145">
        <f>+COUNTIF(F156:AJ156,"外")</f>
        <v>0</v>
      </c>
    </row>
    <row r="157" spans="2:44" s="199" customFormat="1" x14ac:dyDescent="0.45">
      <c r="B157" s="146"/>
      <c r="C157" s="147"/>
      <c r="D157" s="148" t="s">
        <v>28</v>
      </c>
      <c r="E157" s="172"/>
      <c r="F157" s="211"/>
      <c r="G157" s="163"/>
      <c r="H157" s="175"/>
      <c r="I157" s="175"/>
      <c r="J157" s="163"/>
      <c r="K157" s="163"/>
      <c r="L157" s="163"/>
      <c r="M157" s="163"/>
      <c r="N157" s="163"/>
      <c r="O157" s="175"/>
      <c r="P157" s="175"/>
      <c r="Q157" s="163"/>
      <c r="R157" s="163"/>
      <c r="S157" s="163"/>
      <c r="T157" s="163"/>
      <c r="U157" s="163"/>
      <c r="V157" s="175"/>
      <c r="W157" s="175"/>
      <c r="X157" s="163"/>
      <c r="Y157" s="163"/>
      <c r="Z157" s="163"/>
      <c r="AA157" s="163"/>
      <c r="AB157" s="163"/>
      <c r="AC157" s="175"/>
      <c r="AD157" s="175"/>
      <c r="AE157" s="163"/>
      <c r="AF157" s="163"/>
      <c r="AG157" s="163"/>
      <c r="AH157" s="163"/>
      <c r="AI157" s="163"/>
      <c r="AJ157" s="163"/>
      <c r="AK157" s="141">
        <f t="shared" ref="AK157:AK159" si="102">IF(D157="","",COUNT($F$146:$AJ$146)-AL157)</f>
        <v>0</v>
      </c>
      <c r="AL157" s="142">
        <f t="shared" ref="AL157:AL159" si="103">IF(D157="","",AQ157+AR157)</f>
        <v>0</v>
      </c>
      <c r="AM157" s="142">
        <f t="shared" ref="AM157:AM159" si="104">IF(D157="","",COUNTIF(F157:AJ157,"休"))</f>
        <v>0</v>
      </c>
      <c r="AN157" s="143" t="str">
        <f t="shared" ref="AN157:AN159" si="105">IF(D157="","",IFERROR(ROUND(AM157/AK157,3),""))</f>
        <v/>
      </c>
      <c r="AO157" s="154"/>
      <c r="AP157" s="3"/>
      <c r="AQ157" s="145">
        <f>+COUNTIF(F157:AJ157,"－")</f>
        <v>0</v>
      </c>
      <c r="AR157" s="145">
        <f>+COUNTIF(F157:AJ157,"外")</f>
        <v>0</v>
      </c>
    </row>
    <row r="158" spans="2:44" s="199" customFormat="1" x14ac:dyDescent="0.45">
      <c r="B158" s="146"/>
      <c r="C158" s="147"/>
      <c r="D158" s="3"/>
      <c r="E158" s="172"/>
      <c r="F158" s="204"/>
      <c r="G158" s="150"/>
      <c r="H158" s="150"/>
      <c r="I158" s="150"/>
      <c r="J158" s="150"/>
      <c r="K158" s="150"/>
      <c r="L158" s="150"/>
      <c r="M158" s="150"/>
      <c r="N158" s="150"/>
      <c r="O158" s="150"/>
      <c r="P158" s="150"/>
      <c r="Q158" s="150"/>
      <c r="R158" s="150"/>
      <c r="S158" s="150"/>
      <c r="T158" s="150"/>
      <c r="U158" s="150"/>
      <c r="V158" s="150"/>
      <c r="W158" s="150"/>
      <c r="X158" s="150"/>
      <c r="Y158" s="150"/>
      <c r="Z158" s="150"/>
      <c r="AA158" s="150"/>
      <c r="AB158" s="150"/>
      <c r="AC158" s="150"/>
      <c r="AD158" s="150"/>
      <c r="AE158" s="150"/>
      <c r="AF158" s="150"/>
      <c r="AG158" s="151"/>
      <c r="AH158" s="151"/>
      <c r="AI158" s="151"/>
      <c r="AJ158" s="151"/>
      <c r="AK158" s="141" t="str">
        <f t="shared" si="102"/>
        <v/>
      </c>
      <c r="AL158" s="142" t="str">
        <f t="shared" si="103"/>
        <v/>
      </c>
      <c r="AM158" s="142" t="str">
        <f t="shared" si="104"/>
        <v/>
      </c>
      <c r="AN158" s="143" t="str">
        <f t="shared" si="105"/>
        <v/>
      </c>
      <c r="AO158" s="154"/>
      <c r="AP158" s="3"/>
      <c r="AQ158" s="145">
        <f>+COUNTIF(F158:AJ158,"－")</f>
        <v>0</v>
      </c>
      <c r="AR158" s="145">
        <f>+COUNTIF(F158:AJ158,"外")</f>
        <v>0</v>
      </c>
    </row>
    <row r="159" spans="2:44" s="199" customFormat="1" x14ac:dyDescent="0.45">
      <c r="B159" s="146"/>
      <c r="C159" s="158"/>
      <c r="D159" s="173"/>
      <c r="E159" s="174"/>
      <c r="F159" s="226"/>
      <c r="G159" s="175"/>
      <c r="H159" s="175"/>
      <c r="I159" s="175"/>
      <c r="J159" s="175"/>
      <c r="K159" s="175"/>
      <c r="L159" s="175"/>
      <c r="M159" s="175"/>
      <c r="N159" s="175"/>
      <c r="O159" s="175"/>
      <c r="P159" s="175"/>
      <c r="Q159" s="175"/>
      <c r="R159" s="175"/>
      <c r="S159" s="175"/>
      <c r="T159" s="175"/>
      <c r="U159" s="175"/>
      <c r="V159" s="175"/>
      <c r="W159" s="175"/>
      <c r="X159" s="175"/>
      <c r="Y159" s="175"/>
      <c r="Z159" s="175"/>
      <c r="AA159" s="175"/>
      <c r="AB159" s="175"/>
      <c r="AC159" s="175"/>
      <c r="AD159" s="175"/>
      <c r="AE159" s="175"/>
      <c r="AF159" s="175"/>
      <c r="AG159" s="140"/>
      <c r="AH159" s="140"/>
      <c r="AI159" s="140"/>
      <c r="AJ159" s="140"/>
      <c r="AK159" s="141" t="str">
        <f t="shared" si="102"/>
        <v/>
      </c>
      <c r="AL159" s="142" t="str">
        <f t="shared" si="103"/>
        <v/>
      </c>
      <c r="AM159" s="142" t="str">
        <f t="shared" si="104"/>
        <v/>
      </c>
      <c r="AN159" s="143" t="str">
        <f t="shared" si="105"/>
        <v/>
      </c>
      <c r="AO159" s="154"/>
      <c r="AP159" s="3"/>
      <c r="AQ159" s="145">
        <f>+COUNTIF(F159:AJ159,"－")</f>
        <v>0</v>
      </c>
      <c r="AR159" s="145">
        <f>+COUNTIF(F159:AJ159,"外")</f>
        <v>0</v>
      </c>
    </row>
    <row r="160" spans="2:44" s="199" customFormat="1" x14ac:dyDescent="0.45">
      <c r="B160" s="146"/>
      <c r="C160" s="135" t="s">
        <v>34</v>
      </c>
      <c r="D160" s="126" t="s">
        <v>10</v>
      </c>
      <c r="E160" s="176" t="s">
        <v>45</v>
      </c>
      <c r="F160" s="128"/>
      <c r="G160" s="129"/>
      <c r="H160" s="129"/>
      <c r="I160" s="129"/>
      <c r="J160" s="129"/>
      <c r="K160" s="129"/>
      <c r="L160" s="129"/>
      <c r="M160" s="129"/>
      <c r="N160" s="129"/>
      <c r="O160" s="129"/>
      <c r="P160" s="129"/>
      <c r="Q160" s="129"/>
      <c r="R160" s="129"/>
      <c r="S160" s="129"/>
      <c r="T160" s="129"/>
      <c r="U160" s="129"/>
      <c r="V160" s="129"/>
      <c r="W160" s="129"/>
      <c r="X160" s="129"/>
      <c r="Y160" s="129"/>
      <c r="Z160" s="129"/>
      <c r="AA160" s="129"/>
      <c r="AB160" s="129"/>
      <c r="AC160" s="129"/>
      <c r="AD160" s="129"/>
      <c r="AE160" s="129"/>
      <c r="AF160" s="129"/>
      <c r="AG160" s="167"/>
      <c r="AH160" s="167"/>
      <c r="AI160" s="167"/>
      <c r="AJ160" s="167"/>
      <c r="AK160" s="168"/>
      <c r="AL160" s="145"/>
      <c r="AM160" s="177"/>
      <c r="AN160" s="170"/>
      <c r="AO160" s="154"/>
      <c r="AP160" s="3"/>
      <c r="AQ160" s="7"/>
      <c r="AR160" s="7"/>
    </row>
    <row r="161" spans="2:44" s="199" customFormat="1" x14ac:dyDescent="0.45">
      <c r="B161" s="146"/>
      <c r="C161" s="147"/>
      <c r="D161" s="178" t="s">
        <v>28</v>
      </c>
      <c r="E161" s="137"/>
      <c r="F161" s="138"/>
      <c r="G161" s="139"/>
      <c r="H161" s="139"/>
      <c r="I161" s="209"/>
      <c r="J161" s="209"/>
      <c r="K161" s="139"/>
      <c r="L161" s="139"/>
      <c r="M161" s="139"/>
      <c r="N161" s="139"/>
      <c r="O161" s="209"/>
      <c r="P161" s="209"/>
      <c r="Q161" s="139"/>
      <c r="R161" s="139"/>
      <c r="S161" s="139"/>
      <c r="T161" s="139"/>
      <c r="U161" s="209"/>
      <c r="V161" s="209"/>
      <c r="W161" s="139"/>
      <c r="X161" s="139"/>
      <c r="Y161" s="139"/>
      <c r="Z161" s="139"/>
      <c r="AA161" s="209"/>
      <c r="AB161" s="209"/>
      <c r="AC161" s="139"/>
      <c r="AD161" s="139"/>
      <c r="AE161" s="139"/>
      <c r="AF161" s="139"/>
      <c r="AG161" s="209"/>
      <c r="AH161" s="209"/>
      <c r="AI161" s="139"/>
      <c r="AJ161" s="139"/>
      <c r="AK161" s="141">
        <f>IF(D161="","",COUNT($F$146:$AJ$146)-AL161)</f>
        <v>0</v>
      </c>
      <c r="AL161" s="142">
        <f>IF(D161="","",AQ161+AR161)</f>
        <v>0</v>
      </c>
      <c r="AM161" s="142">
        <f>IF(D161="","",COUNTIF(F161:AJ161,"休"))</f>
        <v>0</v>
      </c>
      <c r="AN161" s="143" t="str">
        <f>IF(D161="","",IFERROR(ROUND(AM161/AK161,3),""))</f>
        <v/>
      </c>
      <c r="AO161" s="154"/>
      <c r="AP161" s="3"/>
      <c r="AQ161" s="145">
        <f>+COUNTIF(F161:AJ161,"－")</f>
        <v>0</v>
      </c>
      <c r="AR161" s="145">
        <f>+COUNTIF(F161:AJ161,"外")</f>
        <v>0</v>
      </c>
    </row>
    <row r="162" spans="2:44" s="199" customFormat="1" x14ac:dyDescent="0.45">
      <c r="B162" s="146"/>
      <c r="C162" s="147"/>
      <c r="D162" s="3"/>
      <c r="E162" s="172"/>
      <c r="F162" s="149"/>
      <c r="G162" s="150"/>
      <c r="H162" s="150"/>
      <c r="I162" s="150"/>
      <c r="J162" s="150"/>
      <c r="K162" s="150"/>
      <c r="L162" s="150"/>
      <c r="M162" s="150"/>
      <c r="N162" s="150"/>
      <c r="O162" s="150"/>
      <c r="P162" s="150"/>
      <c r="Q162" s="150"/>
      <c r="R162" s="150"/>
      <c r="S162" s="150"/>
      <c r="T162" s="150"/>
      <c r="U162" s="150"/>
      <c r="V162" s="150"/>
      <c r="W162" s="150"/>
      <c r="X162" s="150"/>
      <c r="Y162" s="150"/>
      <c r="Z162" s="150"/>
      <c r="AA162" s="150"/>
      <c r="AB162" s="150"/>
      <c r="AC162" s="150"/>
      <c r="AD162" s="150"/>
      <c r="AE162" s="150"/>
      <c r="AF162" s="150"/>
      <c r="AG162" s="151"/>
      <c r="AH162" s="151"/>
      <c r="AI162" s="151"/>
      <c r="AJ162" s="151"/>
      <c r="AK162" s="141" t="str">
        <f t="shared" ref="AK162:AK164" si="106">IF(D162="","",COUNT($F$146:$AJ$146)-AL162)</f>
        <v/>
      </c>
      <c r="AL162" s="142" t="str">
        <f t="shared" ref="AL162:AL164" si="107">IF(D162="","",AQ162+AR162)</f>
        <v/>
      </c>
      <c r="AM162" s="142" t="str">
        <f t="shared" ref="AM162:AM164" si="108">IF(D162="","",COUNTIF(F162:AJ162,"休"))</f>
        <v/>
      </c>
      <c r="AN162" s="143" t="str">
        <f t="shared" ref="AN162:AN164" si="109">IF(D162="","",IFERROR(ROUND(AM162/AK162,3),""))</f>
        <v/>
      </c>
      <c r="AO162" s="154"/>
      <c r="AP162" s="3"/>
      <c r="AQ162" s="145">
        <f>+COUNTIF(F162:AJ162,"－")</f>
        <v>0</v>
      </c>
      <c r="AR162" s="145">
        <f>+COUNTIF(F162:AJ162,"外")</f>
        <v>0</v>
      </c>
    </row>
    <row r="163" spans="2:44" s="199" customFormat="1" x14ac:dyDescent="0.45">
      <c r="B163" s="146"/>
      <c r="C163" s="147"/>
      <c r="D163" s="180"/>
      <c r="E163" s="172"/>
      <c r="F163" s="149"/>
      <c r="G163" s="150"/>
      <c r="H163" s="150"/>
      <c r="I163" s="150"/>
      <c r="J163" s="150"/>
      <c r="K163" s="150"/>
      <c r="L163" s="150"/>
      <c r="M163" s="150"/>
      <c r="N163" s="150"/>
      <c r="O163" s="150"/>
      <c r="P163" s="150"/>
      <c r="Q163" s="150"/>
      <c r="R163" s="150"/>
      <c r="S163" s="150"/>
      <c r="T163" s="150"/>
      <c r="U163" s="150"/>
      <c r="V163" s="150"/>
      <c r="W163" s="150"/>
      <c r="X163" s="150"/>
      <c r="Y163" s="150"/>
      <c r="Z163" s="150"/>
      <c r="AA163" s="150"/>
      <c r="AB163" s="150"/>
      <c r="AC163" s="150"/>
      <c r="AD163" s="150"/>
      <c r="AE163" s="150"/>
      <c r="AF163" s="150"/>
      <c r="AG163" s="151"/>
      <c r="AH163" s="151"/>
      <c r="AI163" s="151"/>
      <c r="AJ163" s="151"/>
      <c r="AK163" s="141" t="str">
        <f t="shared" si="106"/>
        <v/>
      </c>
      <c r="AL163" s="142" t="str">
        <f t="shared" si="107"/>
        <v/>
      </c>
      <c r="AM163" s="142" t="str">
        <f t="shared" si="108"/>
        <v/>
      </c>
      <c r="AN163" s="143" t="str">
        <f t="shared" si="109"/>
        <v/>
      </c>
      <c r="AO163" s="154"/>
      <c r="AP163" s="3"/>
      <c r="AQ163" s="145">
        <f>+COUNTIF(F163:AJ163,"－")</f>
        <v>0</v>
      </c>
      <c r="AR163" s="145">
        <f>+COUNTIF(F163:AJ163,"外")</f>
        <v>0</v>
      </c>
    </row>
    <row r="164" spans="2:44" s="199" customFormat="1" ht="13.8" thickBot="1" x14ac:dyDescent="0.5">
      <c r="B164" s="157"/>
      <c r="C164" s="158"/>
      <c r="D164" s="173"/>
      <c r="E164" s="174"/>
      <c r="F164" s="225"/>
      <c r="G164" s="162"/>
      <c r="H164" s="162"/>
      <c r="I164" s="162"/>
      <c r="J164" s="162"/>
      <c r="K164" s="162"/>
      <c r="L164" s="162"/>
      <c r="M164" s="162"/>
      <c r="N164" s="162"/>
      <c r="O164" s="162"/>
      <c r="P164" s="162"/>
      <c r="Q164" s="162"/>
      <c r="R164" s="162"/>
      <c r="S164" s="162"/>
      <c r="T164" s="162"/>
      <c r="U164" s="162"/>
      <c r="V164" s="162"/>
      <c r="W164" s="162"/>
      <c r="X164" s="162"/>
      <c r="Y164" s="162"/>
      <c r="Z164" s="162"/>
      <c r="AA164" s="162"/>
      <c r="AB164" s="162"/>
      <c r="AC164" s="162"/>
      <c r="AD164" s="162"/>
      <c r="AE164" s="162"/>
      <c r="AF164" s="162"/>
      <c r="AG164" s="182"/>
      <c r="AH164" s="182"/>
      <c r="AI164" s="182"/>
      <c r="AJ164" s="182"/>
      <c r="AK164" s="183" t="str">
        <f t="shared" si="106"/>
        <v/>
      </c>
      <c r="AL164" s="165" t="str">
        <f t="shared" si="107"/>
        <v/>
      </c>
      <c r="AM164" s="165" t="str">
        <f t="shared" si="108"/>
        <v/>
      </c>
      <c r="AN164" s="143" t="str">
        <f t="shared" si="109"/>
        <v/>
      </c>
      <c r="AO164" s="185"/>
      <c r="AP164" s="3"/>
      <c r="AQ164" s="145">
        <f>+COUNTIF(F164:AJ164,"－")</f>
        <v>0</v>
      </c>
      <c r="AR164" s="145">
        <f>+COUNTIF(F164:AJ164,"外")</f>
        <v>0</v>
      </c>
    </row>
    <row r="165" spans="2:44" ht="13.8" thickBot="1" x14ac:dyDescent="0.5">
      <c r="B165" s="186"/>
      <c r="C165" s="187"/>
      <c r="D165" s="180"/>
      <c r="E165" s="98"/>
      <c r="F165" s="140"/>
      <c r="G165" s="140"/>
      <c r="H165" s="140"/>
      <c r="I165" s="140"/>
      <c r="J165" s="140"/>
      <c r="K165" s="140"/>
      <c r="L165" s="140"/>
      <c r="M165" s="140"/>
      <c r="N165" s="140"/>
      <c r="O165" s="140"/>
      <c r="P165" s="140"/>
      <c r="Q165" s="140"/>
      <c r="R165" s="140"/>
      <c r="S165" s="140"/>
      <c r="T165" s="140"/>
      <c r="U165" s="140"/>
      <c r="V165" s="140"/>
      <c r="W165" s="140"/>
      <c r="X165" s="140"/>
      <c r="Y165" s="140"/>
      <c r="Z165" s="140"/>
      <c r="AA165" s="140"/>
      <c r="AB165" s="140"/>
      <c r="AC165" s="140"/>
      <c r="AD165" s="140"/>
      <c r="AE165" s="140"/>
      <c r="AF165" s="140"/>
      <c r="AG165" s="140"/>
      <c r="AH165" s="140"/>
      <c r="AI165" s="140"/>
      <c r="AJ165" s="140"/>
      <c r="AK165" s="188"/>
      <c r="AL165" s="189"/>
      <c r="AN165" s="190" t="s">
        <v>46</v>
      </c>
      <c r="AO165" s="191" t="e">
        <f>IF(AO149&gt;=0.285,"OK","NG")</f>
        <v>#DIV/0!</v>
      </c>
      <c r="AQ165" s="189"/>
      <c r="AR165" s="189"/>
    </row>
    <row r="166" spans="2:44" x14ac:dyDescent="0.45">
      <c r="B166" s="186"/>
      <c r="C166" s="187"/>
      <c r="D166" s="180"/>
      <c r="E166" s="98"/>
      <c r="F166" s="140"/>
      <c r="G166" s="140"/>
      <c r="H166" s="140"/>
      <c r="I166" s="140"/>
      <c r="J166" s="140"/>
      <c r="K166" s="140"/>
      <c r="L166" s="140"/>
      <c r="M166" s="140"/>
      <c r="N166" s="140"/>
      <c r="O166" s="140"/>
      <c r="P166" s="140"/>
      <c r="Q166" s="140"/>
      <c r="R166" s="140"/>
      <c r="S166" s="140"/>
      <c r="T166" s="140"/>
      <c r="U166" s="140"/>
      <c r="V166" s="140"/>
      <c r="W166" s="140"/>
      <c r="X166" s="140"/>
      <c r="Y166" s="140"/>
      <c r="Z166" s="140"/>
      <c r="AA166" s="140"/>
      <c r="AB166" s="140"/>
      <c r="AC166" s="140"/>
      <c r="AD166" s="140"/>
      <c r="AE166" s="140"/>
      <c r="AF166" s="140"/>
      <c r="AG166" s="140"/>
      <c r="AH166" s="140"/>
      <c r="AI166" s="140"/>
      <c r="AJ166" s="140"/>
      <c r="AK166" s="188"/>
      <c r="AL166" s="189"/>
      <c r="AN166" s="230"/>
      <c r="AO166" s="143"/>
      <c r="AQ166" s="189"/>
      <c r="AR166" s="189"/>
    </row>
    <row r="167" spans="2:44" hidden="1" x14ac:dyDescent="0.45">
      <c r="F167" s="4" t="e">
        <f>YEAR(F170)</f>
        <v>#VALUE!</v>
      </c>
      <c r="G167" s="4" t="e">
        <f>MONTH(F170)</f>
        <v>#VALUE!</v>
      </c>
    </row>
    <row r="168" spans="2:44" x14ac:dyDescent="0.45">
      <c r="B168" s="99"/>
      <c r="C168" s="100"/>
      <c r="D168" s="101"/>
      <c r="E168" s="193" t="s">
        <v>35</v>
      </c>
      <c r="F168" s="103" t="e">
        <f>F170</f>
        <v>#VALUE!</v>
      </c>
      <c r="G168" s="104"/>
      <c r="H168" s="104"/>
      <c r="I168" s="104"/>
      <c r="J168" s="104"/>
      <c r="K168" s="104"/>
      <c r="L168" s="104"/>
      <c r="M168" s="104"/>
      <c r="N168" s="104"/>
      <c r="O168" s="104"/>
      <c r="P168" s="104"/>
      <c r="Q168" s="104"/>
      <c r="R168" s="104"/>
      <c r="S168" s="104"/>
      <c r="T168" s="104"/>
      <c r="U168" s="104"/>
      <c r="V168" s="104"/>
      <c r="W168" s="104"/>
      <c r="X168" s="104"/>
      <c r="Y168" s="104"/>
      <c r="Z168" s="104"/>
      <c r="AA168" s="104"/>
      <c r="AB168" s="104"/>
      <c r="AC168" s="104"/>
      <c r="AD168" s="104"/>
      <c r="AE168" s="104"/>
      <c r="AF168" s="104"/>
      <c r="AG168" s="104"/>
      <c r="AH168" s="104"/>
      <c r="AI168" s="104"/>
      <c r="AJ168" s="104"/>
      <c r="AK168" s="215" t="s">
        <v>36</v>
      </c>
      <c r="AL168" s="216" t="s">
        <v>37</v>
      </c>
      <c r="AM168" s="217" t="s">
        <v>13</v>
      </c>
      <c r="AN168" s="28" t="s">
        <v>38</v>
      </c>
      <c r="AO168" s="26" t="s">
        <v>39</v>
      </c>
      <c r="AQ168" s="106" t="s">
        <v>40</v>
      </c>
      <c r="AR168" s="106" t="s">
        <v>41</v>
      </c>
    </row>
    <row r="169" spans="2:44" ht="13.5" hidden="1" customHeight="1" x14ac:dyDescent="0.45">
      <c r="B169" s="107"/>
      <c r="C169" s="108"/>
      <c r="D169" s="109"/>
      <c r="E169" s="194"/>
      <c r="F169" s="115" t="e">
        <f>DATE($F167,$G167,1)</f>
        <v>#VALUE!</v>
      </c>
      <c r="G169" s="115" t="e">
        <f t="shared" ref="G169:AJ169" si="110">F169+1</f>
        <v>#VALUE!</v>
      </c>
      <c r="H169" s="115" t="e">
        <f t="shared" si="110"/>
        <v>#VALUE!</v>
      </c>
      <c r="I169" s="115" t="e">
        <f t="shared" si="110"/>
        <v>#VALUE!</v>
      </c>
      <c r="J169" s="115" t="e">
        <f t="shared" si="110"/>
        <v>#VALUE!</v>
      </c>
      <c r="K169" s="115" t="e">
        <f t="shared" si="110"/>
        <v>#VALUE!</v>
      </c>
      <c r="L169" s="115" t="e">
        <f t="shared" si="110"/>
        <v>#VALUE!</v>
      </c>
      <c r="M169" s="115" t="e">
        <f t="shared" si="110"/>
        <v>#VALUE!</v>
      </c>
      <c r="N169" s="115" t="e">
        <f t="shared" si="110"/>
        <v>#VALUE!</v>
      </c>
      <c r="O169" s="115" t="e">
        <f t="shared" si="110"/>
        <v>#VALUE!</v>
      </c>
      <c r="P169" s="115" t="e">
        <f t="shared" si="110"/>
        <v>#VALUE!</v>
      </c>
      <c r="Q169" s="115" t="e">
        <f t="shared" si="110"/>
        <v>#VALUE!</v>
      </c>
      <c r="R169" s="115" t="e">
        <f t="shared" si="110"/>
        <v>#VALUE!</v>
      </c>
      <c r="S169" s="115" t="e">
        <f t="shared" si="110"/>
        <v>#VALUE!</v>
      </c>
      <c r="T169" s="115" t="e">
        <f t="shared" si="110"/>
        <v>#VALUE!</v>
      </c>
      <c r="U169" s="115" t="e">
        <f t="shared" si="110"/>
        <v>#VALUE!</v>
      </c>
      <c r="V169" s="115" t="e">
        <f t="shared" si="110"/>
        <v>#VALUE!</v>
      </c>
      <c r="W169" s="115" t="e">
        <f t="shared" si="110"/>
        <v>#VALUE!</v>
      </c>
      <c r="X169" s="115" t="e">
        <f t="shared" si="110"/>
        <v>#VALUE!</v>
      </c>
      <c r="Y169" s="115" t="e">
        <f t="shared" si="110"/>
        <v>#VALUE!</v>
      </c>
      <c r="Z169" s="115" t="e">
        <f t="shared" si="110"/>
        <v>#VALUE!</v>
      </c>
      <c r="AA169" s="115" t="e">
        <f t="shared" si="110"/>
        <v>#VALUE!</v>
      </c>
      <c r="AB169" s="115" t="e">
        <f t="shared" si="110"/>
        <v>#VALUE!</v>
      </c>
      <c r="AC169" s="115" t="e">
        <f t="shared" si="110"/>
        <v>#VALUE!</v>
      </c>
      <c r="AD169" s="115" t="e">
        <f t="shared" si="110"/>
        <v>#VALUE!</v>
      </c>
      <c r="AE169" s="115" t="e">
        <f t="shared" si="110"/>
        <v>#VALUE!</v>
      </c>
      <c r="AF169" s="115" t="e">
        <f t="shared" si="110"/>
        <v>#VALUE!</v>
      </c>
      <c r="AG169" s="115" t="e">
        <f t="shared" si="110"/>
        <v>#VALUE!</v>
      </c>
      <c r="AH169" s="115" t="e">
        <f t="shared" si="110"/>
        <v>#VALUE!</v>
      </c>
      <c r="AI169" s="115" t="e">
        <f t="shared" si="110"/>
        <v>#VALUE!</v>
      </c>
      <c r="AJ169" s="115" t="e">
        <f t="shared" si="110"/>
        <v>#VALUE!</v>
      </c>
      <c r="AK169" s="218"/>
      <c r="AL169" s="219"/>
      <c r="AM169" s="220"/>
      <c r="AN169" s="28"/>
      <c r="AO169" s="26"/>
      <c r="AQ169" s="106"/>
      <c r="AR169" s="106"/>
    </row>
    <row r="170" spans="2:44" x14ac:dyDescent="0.45">
      <c r="B170" s="107"/>
      <c r="C170" s="108"/>
      <c r="D170" s="109"/>
      <c r="E170" s="195" t="s">
        <v>42</v>
      </c>
      <c r="F170" s="196" t="e">
        <f>IF(EDATE(F145,1)&gt;$F$7,"",EDATE(F145,1))</f>
        <v>#VALUE!</v>
      </c>
      <c r="G170" s="115" t="e">
        <f t="shared" ref="G170:AJ170" si="111">IF(G169&gt;$F$7,"",IF(F170=EOMONTH(DATE($F167,$G167,1),0),"",IF(F170="","",F170+1)))</f>
        <v>#VALUE!</v>
      </c>
      <c r="H170" s="115" t="e">
        <f t="shared" si="111"/>
        <v>#VALUE!</v>
      </c>
      <c r="I170" s="115" t="e">
        <f t="shared" si="111"/>
        <v>#VALUE!</v>
      </c>
      <c r="J170" s="115" t="e">
        <f t="shared" si="111"/>
        <v>#VALUE!</v>
      </c>
      <c r="K170" s="115" t="e">
        <f t="shared" si="111"/>
        <v>#VALUE!</v>
      </c>
      <c r="L170" s="115" t="e">
        <f t="shared" si="111"/>
        <v>#VALUE!</v>
      </c>
      <c r="M170" s="115" t="e">
        <f t="shared" si="111"/>
        <v>#VALUE!</v>
      </c>
      <c r="N170" s="115" t="e">
        <f t="shared" si="111"/>
        <v>#VALUE!</v>
      </c>
      <c r="O170" s="115" t="e">
        <f t="shared" si="111"/>
        <v>#VALUE!</v>
      </c>
      <c r="P170" s="115" t="e">
        <f t="shared" si="111"/>
        <v>#VALUE!</v>
      </c>
      <c r="Q170" s="115" t="e">
        <f t="shared" si="111"/>
        <v>#VALUE!</v>
      </c>
      <c r="R170" s="115" t="e">
        <f t="shared" si="111"/>
        <v>#VALUE!</v>
      </c>
      <c r="S170" s="115" t="e">
        <f t="shared" si="111"/>
        <v>#VALUE!</v>
      </c>
      <c r="T170" s="115" t="e">
        <f t="shared" si="111"/>
        <v>#VALUE!</v>
      </c>
      <c r="U170" s="115" t="e">
        <f t="shared" si="111"/>
        <v>#VALUE!</v>
      </c>
      <c r="V170" s="115" t="e">
        <f t="shared" si="111"/>
        <v>#VALUE!</v>
      </c>
      <c r="W170" s="115" t="e">
        <f t="shared" si="111"/>
        <v>#VALUE!</v>
      </c>
      <c r="X170" s="115" t="e">
        <f t="shared" si="111"/>
        <v>#VALUE!</v>
      </c>
      <c r="Y170" s="115" t="e">
        <f t="shared" si="111"/>
        <v>#VALUE!</v>
      </c>
      <c r="Z170" s="115" t="e">
        <f t="shared" si="111"/>
        <v>#VALUE!</v>
      </c>
      <c r="AA170" s="115" t="e">
        <f t="shared" si="111"/>
        <v>#VALUE!</v>
      </c>
      <c r="AB170" s="115" t="e">
        <f t="shared" si="111"/>
        <v>#VALUE!</v>
      </c>
      <c r="AC170" s="115" t="e">
        <f t="shared" si="111"/>
        <v>#VALUE!</v>
      </c>
      <c r="AD170" s="115" t="e">
        <f t="shared" si="111"/>
        <v>#VALUE!</v>
      </c>
      <c r="AE170" s="115" t="e">
        <f t="shared" si="111"/>
        <v>#VALUE!</v>
      </c>
      <c r="AF170" s="115" t="e">
        <f t="shared" si="111"/>
        <v>#VALUE!</v>
      </c>
      <c r="AG170" s="115" t="e">
        <f t="shared" si="111"/>
        <v>#VALUE!</v>
      </c>
      <c r="AH170" s="115" t="e">
        <f t="shared" si="111"/>
        <v>#VALUE!</v>
      </c>
      <c r="AI170" s="115" t="e">
        <f t="shared" si="111"/>
        <v>#VALUE!</v>
      </c>
      <c r="AJ170" s="115" t="e">
        <f t="shared" si="111"/>
        <v>#VALUE!</v>
      </c>
      <c r="AK170" s="218"/>
      <c r="AL170" s="219"/>
      <c r="AM170" s="220"/>
      <c r="AN170" s="28"/>
      <c r="AO170" s="26"/>
      <c r="AQ170" s="106"/>
      <c r="AR170" s="106"/>
    </row>
    <row r="171" spans="2:44" s="199" customFormat="1" x14ac:dyDescent="0.45">
      <c r="B171" s="117"/>
      <c r="C171" s="118"/>
      <c r="D171" s="119"/>
      <c r="E171" s="197" t="s">
        <v>43</v>
      </c>
      <c r="F171" s="198" t="str">
        <f>IFERROR(TEXT(WEEKDAY(+F170),"aaa"),"")</f>
        <v/>
      </c>
      <c r="G171" s="198" t="str">
        <f t="shared" ref="G171:AJ171" si="112">IFERROR(TEXT(WEEKDAY(+G170),"aaa"),"")</f>
        <v/>
      </c>
      <c r="H171" s="198" t="str">
        <f t="shared" si="112"/>
        <v/>
      </c>
      <c r="I171" s="198" t="str">
        <f t="shared" si="112"/>
        <v/>
      </c>
      <c r="J171" s="198" t="str">
        <f t="shared" si="112"/>
        <v/>
      </c>
      <c r="K171" s="198" t="str">
        <f t="shared" si="112"/>
        <v/>
      </c>
      <c r="L171" s="198" t="str">
        <f t="shared" si="112"/>
        <v/>
      </c>
      <c r="M171" s="198" t="str">
        <f t="shared" si="112"/>
        <v/>
      </c>
      <c r="N171" s="198" t="str">
        <f t="shared" si="112"/>
        <v/>
      </c>
      <c r="O171" s="198" t="str">
        <f t="shared" si="112"/>
        <v/>
      </c>
      <c r="P171" s="198" t="str">
        <f t="shared" si="112"/>
        <v/>
      </c>
      <c r="Q171" s="198" t="str">
        <f t="shared" si="112"/>
        <v/>
      </c>
      <c r="R171" s="198" t="str">
        <f t="shared" si="112"/>
        <v/>
      </c>
      <c r="S171" s="198" t="str">
        <f t="shared" si="112"/>
        <v/>
      </c>
      <c r="T171" s="198" t="str">
        <f t="shared" si="112"/>
        <v/>
      </c>
      <c r="U171" s="198" t="str">
        <f t="shared" si="112"/>
        <v/>
      </c>
      <c r="V171" s="198" t="str">
        <f t="shared" si="112"/>
        <v/>
      </c>
      <c r="W171" s="198" t="str">
        <f t="shared" si="112"/>
        <v/>
      </c>
      <c r="X171" s="198" t="str">
        <f t="shared" si="112"/>
        <v/>
      </c>
      <c r="Y171" s="198" t="str">
        <f t="shared" si="112"/>
        <v/>
      </c>
      <c r="Z171" s="198" t="str">
        <f t="shared" si="112"/>
        <v/>
      </c>
      <c r="AA171" s="198" t="str">
        <f t="shared" si="112"/>
        <v/>
      </c>
      <c r="AB171" s="198" t="str">
        <f t="shared" si="112"/>
        <v/>
      </c>
      <c r="AC171" s="198" t="str">
        <f t="shared" si="112"/>
        <v/>
      </c>
      <c r="AD171" s="198" t="str">
        <f t="shared" si="112"/>
        <v/>
      </c>
      <c r="AE171" s="198" t="str">
        <f t="shared" si="112"/>
        <v/>
      </c>
      <c r="AF171" s="198" t="str">
        <f t="shared" si="112"/>
        <v/>
      </c>
      <c r="AG171" s="198" t="str">
        <f t="shared" si="112"/>
        <v/>
      </c>
      <c r="AH171" s="198" t="str">
        <f t="shared" si="112"/>
        <v/>
      </c>
      <c r="AI171" s="198" t="str">
        <f t="shared" si="112"/>
        <v/>
      </c>
      <c r="AJ171" s="198" t="str">
        <f t="shared" si="112"/>
        <v/>
      </c>
      <c r="AK171" s="218"/>
      <c r="AL171" s="219"/>
      <c r="AM171" s="220"/>
      <c r="AN171" s="28"/>
      <c r="AO171" s="26"/>
      <c r="AP171" s="3"/>
      <c r="AQ171" s="106"/>
      <c r="AR171" s="106"/>
    </row>
    <row r="172" spans="2:44" s="199" customFormat="1" ht="21" customHeight="1" x14ac:dyDescent="0.45">
      <c r="B172" s="200" t="s">
        <v>44</v>
      </c>
      <c r="C172" s="201" t="s">
        <v>9</v>
      </c>
      <c r="D172" s="126" t="s">
        <v>10</v>
      </c>
      <c r="E172" s="127" t="s">
        <v>45</v>
      </c>
      <c r="F172" s="128"/>
      <c r="G172" s="129"/>
      <c r="H172" s="129"/>
      <c r="I172" s="129"/>
      <c r="J172" s="129"/>
      <c r="K172" s="129"/>
      <c r="L172" s="129"/>
      <c r="M172" s="129"/>
      <c r="N172" s="129"/>
      <c r="O172" s="129"/>
      <c r="P172" s="129"/>
      <c r="Q172" s="129"/>
      <c r="R172" s="129"/>
      <c r="S172" s="129"/>
      <c r="T172" s="129"/>
      <c r="U172" s="129"/>
      <c r="V172" s="129"/>
      <c r="W172" s="129"/>
      <c r="X172" s="129"/>
      <c r="Y172" s="129"/>
      <c r="Z172" s="129"/>
      <c r="AA172" s="129"/>
      <c r="AB172" s="129"/>
      <c r="AC172" s="129"/>
      <c r="AD172" s="129"/>
      <c r="AE172" s="129"/>
      <c r="AF172" s="129"/>
      <c r="AG172" s="167"/>
      <c r="AH172" s="167"/>
      <c r="AI172" s="167"/>
      <c r="AJ172" s="167"/>
      <c r="AK172" s="221"/>
      <c r="AL172" s="222"/>
      <c r="AM172" s="223"/>
      <c r="AN172" s="131" t="s">
        <v>22</v>
      </c>
      <c r="AO172" s="130" t="s">
        <v>23</v>
      </c>
      <c r="AP172" s="3"/>
      <c r="AQ172" s="132"/>
      <c r="AR172" s="132"/>
    </row>
    <row r="173" spans="2:44" s="199" customFormat="1" ht="13.5" customHeight="1" x14ac:dyDescent="0.45">
      <c r="B173" s="134" t="s">
        <v>24</v>
      </c>
      <c r="C173" s="135" t="s">
        <v>25</v>
      </c>
      <c r="D173" s="136" t="s">
        <v>26</v>
      </c>
      <c r="E173" s="137"/>
      <c r="F173" s="138"/>
      <c r="G173" s="139"/>
      <c r="H173" s="139"/>
      <c r="I173" s="139"/>
      <c r="J173" s="209"/>
      <c r="K173" s="209"/>
      <c r="L173" s="209"/>
      <c r="M173" s="209"/>
      <c r="N173" s="139"/>
      <c r="O173" s="139"/>
      <c r="P173" s="209"/>
      <c r="Q173" s="209"/>
      <c r="R173" s="209"/>
      <c r="S173" s="209"/>
      <c r="T173" s="209"/>
      <c r="U173" s="139"/>
      <c r="V173" s="139"/>
      <c r="W173" s="209"/>
      <c r="X173" s="209"/>
      <c r="Y173" s="209"/>
      <c r="Z173" s="209"/>
      <c r="AA173" s="209"/>
      <c r="AB173" s="139"/>
      <c r="AC173" s="139"/>
      <c r="AD173" s="209"/>
      <c r="AE173" s="209"/>
      <c r="AF173" s="209"/>
      <c r="AG173" s="209"/>
      <c r="AH173" s="209"/>
      <c r="AI173" s="209"/>
      <c r="AJ173" s="224"/>
      <c r="AK173" s="141">
        <f>IF(D173="","",COUNT($F$170:$AJ$170)-AL173)</f>
        <v>0</v>
      </c>
      <c r="AL173" s="142">
        <f>IF(D173="","",AQ173+AR173)</f>
        <v>0</v>
      </c>
      <c r="AM173" s="142">
        <f>IF(D173="","",COUNTIF(F173:AJ173,"休"))</f>
        <v>0</v>
      </c>
      <c r="AN173" s="143" t="str">
        <f>IF(D173="","",IFERROR(ROUND(AM173/AK173,3),""))</f>
        <v/>
      </c>
      <c r="AO173" s="144" t="e">
        <f>ROUND(AVERAGE(AN173:AN188),3)</f>
        <v>#DIV/0!</v>
      </c>
      <c r="AP173" s="3"/>
      <c r="AQ173" s="145">
        <f>+COUNTIF(F173:AJ173,"－")</f>
        <v>0</v>
      </c>
      <c r="AR173" s="145">
        <f>+COUNTIF(F173:AJ173,"外")</f>
        <v>0</v>
      </c>
    </row>
    <row r="174" spans="2:44" s="199" customFormat="1" ht="13.5" customHeight="1" x14ac:dyDescent="0.45">
      <c r="B174" s="146"/>
      <c r="C174" s="147"/>
      <c r="D174" s="148" t="s">
        <v>28</v>
      </c>
      <c r="E174" s="137"/>
      <c r="F174" s="204"/>
      <c r="G174" s="150"/>
      <c r="H174" s="175"/>
      <c r="I174" s="175"/>
      <c r="J174" s="175"/>
      <c r="K174" s="175"/>
      <c r="L174" s="163"/>
      <c r="M174" s="163"/>
      <c r="N174" s="163"/>
      <c r="O174" s="175"/>
      <c r="P174" s="175"/>
      <c r="Q174" s="175"/>
      <c r="R174" s="175"/>
      <c r="S174" s="163"/>
      <c r="T174" s="163"/>
      <c r="U174" s="163"/>
      <c r="V174" s="175"/>
      <c r="W174" s="175"/>
      <c r="X174" s="175"/>
      <c r="Y174" s="175"/>
      <c r="Z174" s="163"/>
      <c r="AA174" s="163"/>
      <c r="AB174" s="163"/>
      <c r="AC174" s="175"/>
      <c r="AD174" s="175"/>
      <c r="AE174" s="175"/>
      <c r="AF174" s="175"/>
      <c r="AG174" s="163"/>
      <c r="AH174" s="163"/>
      <c r="AI174" s="163"/>
      <c r="AJ174" s="205"/>
      <c r="AK174" s="141">
        <f t="shared" ref="AK174:AK178" si="113">IF(D174="","",COUNT($F$170:$AJ$170)-AL174)</f>
        <v>0</v>
      </c>
      <c r="AL174" s="142">
        <f t="shared" ref="AL174:AL178" si="114">IF(D174="","",AQ174+AR174)</f>
        <v>0</v>
      </c>
      <c r="AM174" s="142">
        <f t="shared" ref="AM174:AM178" si="115">IF(D174="","",COUNTIF(F174:AJ174,"休"))</f>
        <v>0</v>
      </c>
      <c r="AN174" s="143" t="str">
        <f t="shared" ref="AN174:AN178" si="116">IF(D174="","",IFERROR(ROUND(AM174/AK174,3),""))</f>
        <v/>
      </c>
      <c r="AO174" s="154"/>
      <c r="AP174" s="3"/>
      <c r="AQ174" s="145">
        <f>+COUNTIF(F174:AJ174,"－")</f>
        <v>0</v>
      </c>
      <c r="AR174" s="145">
        <f>+COUNTIF(F174:AJ174,"外")</f>
        <v>0</v>
      </c>
    </row>
    <row r="175" spans="2:44" s="199" customFormat="1" x14ac:dyDescent="0.45">
      <c r="B175" s="146"/>
      <c r="C175" s="147"/>
      <c r="D175" s="155" t="s">
        <v>29</v>
      </c>
      <c r="E175" s="137"/>
      <c r="F175" s="204"/>
      <c r="G175" s="150"/>
      <c r="H175" s="150"/>
      <c r="I175" s="150"/>
      <c r="J175" s="150"/>
      <c r="K175" s="150"/>
      <c r="L175" s="150"/>
      <c r="M175" s="150"/>
      <c r="N175" s="150"/>
      <c r="O175" s="150"/>
      <c r="P175" s="150"/>
      <c r="Q175" s="150"/>
      <c r="R175" s="150"/>
      <c r="S175" s="150"/>
      <c r="T175" s="150"/>
      <c r="U175" s="150"/>
      <c r="V175" s="150"/>
      <c r="W175" s="150"/>
      <c r="X175" s="150"/>
      <c r="Y175" s="150"/>
      <c r="Z175" s="150"/>
      <c r="AA175" s="150"/>
      <c r="AB175" s="150"/>
      <c r="AC175" s="150"/>
      <c r="AD175" s="150"/>
      <c r="AE175" s="150"/>
      <c r="AF175" s="150"/>
      <c r="AG175" s="205"/>
      <c r="AH175" s="205"/>
      <c r="AI175" s="205"/>
      <c r="AJ175" s="205"/>
      <c r="AK175" s="141">
        <f t="shared" si="113"/>
        <v>0</v>
      </c>
      <c r="AL175" s="142">
        <f t="shared" si="114"/>
        <v>0</v>
      </c>
      <c r="AM175" s="142">
        <f t="shared" si="115"/>
        <v>0</v>
      </c>
      <c r="AN175" s="143" t="str">
        <f t="shared" si="116"/>
        <v/>
      </c>
      <c r="AO175" s="154"/>
      <c r="AP175" s="3"/>
      <c r="AQ175" s="145">
        <f>+COUNTIF(F175:AJ175,"－")</f>
        <v>0</v>
      </c>
      <c r="AR175" s="145">
        <f t="shared" ref="AR175:AR178" si="117">+COUNTIF(F175:AJ175,"外")</f>
        <v>0</v>
      </c>
    </row>
    <row r="176" spans="2:44" s="199" customFormat="1" x14ac:dyDescent="0.45">
      <c r="B176" s="146"/>
      <c r="C176" s="147"/>
      <c r="D176" s="155" t="s">
        <v>30</v>
      </c>
      <c r="E176" s="156"/>
      <c r="F176" s="204"/>
      <c r="G176" s="150"/>
      <c r="H176" s="150"/>
      <c r="I176" s="150"/>
      <c r="J176" s="150"/>
      <c r="K176" s="150"/>
      <c r="L176" s="150"/>
      <c r="M176" s="150"/>
      <c r="N176" s="150"/>
      <c r="O176" s="150"/>
      <c r="P176" s="150"/>
      <c r="Q176" s="150"/>
      <c r="R176" s="150"/>
      <c r="S176" s="150"/>
      <c r="T176" s="150"/>
      <c r="U176" s="150"/>
      <c r="V176" s="150"/>
      <c r="W176" s="150"/>
      <c r="X176" s="150"/>
      <c r="Y176" s="150"/>
      <c r="Z176" s="150"/>
      <c r="AA176" s="150"/>
      <c r="AB176" s="150"/>
      <c r="AC176" s="150"/>
      <c r="AD176" s="150"/>
      <c r="AE176" s="150"/>
      <c r="AF176" s="150"/>
      <c r="AG176" s="150"/>
      <c r="AH176" s="205"/>
      <c r="AI176" s="205"/>
      <c r="AJ176" s="205"/>
      <c r="AK176" s="141">
        <f t="shared" si="113"/>
        <v>0</v>
      </c>
      <c r="AL176" s="142">
        <f t="shared" si="114"/>
        <v>0</v>
      </c>
      <c r="AM176" s="142">
        <f t="shared" si="115"/>
        <v>0</v>
      </c>
      <c r="AN176" s="143" t="str">
        <f t="shared" si="116"/>
        <v/>
      </c>
      <c r="AO176" s="154"/>
      <c r="AP176" s="3"/>
      <c r="AQ176" s="145">
        <f>+COUNTIF(F176:AJ176,"－")</f>
        <v>0</v>
      </c>
      <c r="AR176" s="145">
        <f t="shared" si="117"/>
        <v>0</v>
      </c>
    </row>
    <row r="177" spans="2:44" s="199" customFormat="1" x14ac:dyDescent="0.45">
      <c r="B177" s="146"/>
      <c r="C177" s="147"/>
      <c r="D177" s="155" t="s">
        <v>31</v>
      </c>
      <c r="E177" s="137"/>
      <c r="F177" s="204"/>
      <c r="G177" s="150"/>
      <c r="H177" s="150"/>
      <c r="I177" s="150"/>
      <c r="J177" s="150"/>
      <c r="K177" s="150"/>
      <c r="L177" s="150"/>
      <c r="M177" s="150"/>
      <c r="N177" s="150"/>
      <c r="O177" s="150"/>
      <c r="P177" s="150"/>
      <c r="Q177" s="150"/>
      <c r="R177" s="150"/>
      <c r="S177" s="150"/>
      <c r="T177" s="150"/>
      <c r="U177" s="150"/>
      <c r="V177" s="150"/>
      <c r="W177" s="150"/>
      <c r="X177" s="150"/>
      <c r="Y177" s="150"/>
      <c r="Z177" s="150"/>
      <c r="AA177" s="150"/>
      <c r="AB177" s="150"/>
      <c r="AC177" s="150"/>
      <c r="AD177" s="150"/>
      <c r="AE177" s="150"/>
      <c r="AF177" s="150"/>
      <c r="AG177" s="150"/>
      <c r="AH177" s="150"/>
      <c r="AI177" s="150"/>
      <c r="AJ177" s="150"/>
      <c r="AK177" s="141">
        <f t="shared" si="113"/>
        <v>0</v>
      </c>
      <c r="AL177" s="142">
        <f t="shared" si="114"/>
        <v>0</v>
      </c>
      <c r="AM177" s="142">
        <f t="shared" si="115"/>
        <v>0</v>
      </c>
      <c r="AN177" s="143" t="str">
        <f t="shared" si="116"/>
        <v/>
      </c>
      <c r="AO177" s="154"/>
      <c r="AP177" s="3"/>
      <c r="AQ177" s="145">
        <f t="shared" ref="AQ177:AQ178" si="118">+COUNTIF(F177:AJ177,"－")</f>
        <v>0</v>
      </c>
      <c r="AR177" s="145">
        <f t="shared" si="117"/>
        <v>0</v>
      </c>
    </row>
    <row r="178" spans="2:44" s="199" customFormat="1" x14ac:dyDescent="0.45">
      <c r="B178" s="157"/>
      <c r="C178" s="158"/>
      <c r="D178" s="159">
        <f>E$29</f>
        <v>0</v>
      </c>
      <c r="E178" s="160"/>
      <c r="F178" s="225"/>
      <c r="G178" s="163"/>
      <c r="H178" s="163"/>
      <c r="I178" s="163"/>
      <c r="J178" s="163"/>
      <c r="K178" s="163"/>
      <c r="L178" s="163"/>
      <c r="M178" s="163"/>
      <c r="N178" s="163"/>
      <c r="O178" s="163"/>
      <c r="P178" s="163"/>
      <c r="Q178" s="163"/>
      <c r="R178" s="163"/>
      <c r="S178" s="163"/>
      <c r="T178" s="163"/>
      <c r="U178" s="163"/>
      <c r="V178" s="163"/>
      <c r="W178" s="163"/>
      <c r="X178" s="163"/>
      <c r="Y178" s="163"/>
      <c r="Z178" s="163"/>
      <c r="AA178" s="163"/>
      <c r="AB178" s="163"/>
      <c r="AC178" s="163"/>
      <c r="AD178" s="163"/>
      <c r="AE178" s="163"/>
      <c r="AF178" s="163"/>
      <c r="AG178" s="164"/>
      <c r="AH178" s="164"/>
      <c r="AI178" s="164"/>
      <c r="AJ178" s="164"/>
      <c r="AK178" s="141">
        <f t="shared" si="113"/>
        <v>0</v>
      </c>
      <c r="AL178" s="142">
        <f t="shared" si="114"/>
        <v>0</v>
      </c>
      <c r="AM178" s="165">
        <f t="shared" si="115"/>
        <v>0</v>
      </c>
      <c r="AN178" s="143" t="str">
        <f t="shared" si="116"/>
        <v/>
      </c>
      <c r="AO178" s="154"/>
      <c r="AP178" s="3"/>
      <c r="AQ178" s="145">
        <f t="shared" si="118"/>
        <v>0</v>
      </c>
      <c r="AR178" s="145">
        <f t="shared" si="117"/>
        <v>0</v>
      </c>
    </row>
    <row r="179" spans="2:44" s="199" customFormat="1" ht="15" customHeight="1" x14ac:dyDescent="0.45">
      <c r="B179" s="134" t="s">
        <v>32</v>
      </c>
      <c r="C179" s="135" t="s">
        <v>33</v>
      </c>
      <c r="D179" s="126" t="s">
        <v>10</v>
      </c>
      <c r="E179" s="166" t="s">
        <v>45</v>
      </c>
      <c r="F179" s="128"/>
      <c r="G179" s="129"/>
      <c r="H179" s="129"/>
      <c r="I179" s="129"/>
      <c r="J179" s="129"/>
      <c r="K179" s="129"/>
      <c r="L179" s="129"/>
      <c r="M179" s="129"/>
      <c r="N179" s="129"/>
      <c r="O179" s="129"/>
      <c r="P179" s="129"/>
      <c r="Q179" s="129"/>
      <c r="R179" s="129"/>
      <c r="S179" s="129"/>
      <c r="T179" s="129"/>
      <c r="U179" s="129"/>
      <c r="V179" s="129"/>
      <c r="W179" s="129"/>
      <c r="X179" s="129"/>
      <c r="Y179" s="129"/>
      <c r="Z179" s="129"/>
      <c r="AA179" s="129"/>
      <c r="AB179" s="129"/>
      <c r="AC179" s="129"/>
      <c r="AD179" s="129"/>
      <c r="AE179" s="129"/>
      <c r="AF179" s="129"/>
      <c r="AG179" s="167"/>
      <c r="AH179" s="167"/>
      <c r="AI179" s="167"/>
      <c r="AJ179" s="167"/>
      <c r="AK179" s="168"/>
      <c r="AL179" s="145"/>
      <c r="AM179" s="169"/>
      <c r="AN179" s="170"/>
      <c r="AO179" s="154"/>
      <c r="AP179" s="3"/>
      <c r="AQ179" s="7"/>
      <c r="AR179" s="7"/>
    </row>
    <row r="180" spans="2:44" s="199" customFormat="1" x14ac:dyDescent="0.45">
      <c r="B180" s="146"/>
      <c r="C180" s="147"/>
      <c r="D180" s="171" t="s">
        <v>26</v>
      </c>
      <c r="E180" s="137"/>
      <c r="F180" s="202"/>
      <c r="G180" s="209"/>
      <c r="H180" s="209"/>
      <c r="I180" s="209"/>
      <c r="J180" s="209"/>
      <c r="K180" s="209"/>
      <c r="L180" s="209"/>
      <c r="M180" s="209"/>
      <c r="N180" s="209"/>
      <c r="O180" s="209"/>
      <c r="P180" s="209"/>
      <c r="Q180" s="209"/>
      <c r="R180" s="209"/>
      <c r="S180" s="209"/>
      <c r="T180" s="209"/>
      <c r="U180" s="209"/>
      <c r="V180" s="209"/>
      <c r="W180" s="209"/>
      <c r="X180" s="209"/>
      <c r="Y180" s="209"/>
      <c r="Z180" s="209"/>
      <c r="AA180" s="209"/>
      <c r="AB180" s="209"/>
      <c r="AC180" s="209"/>
      <c r="AD180" s="209"/>
      <c r="AE180" s="209"/>
      <c r="AF180" s="209"/>
      <c r="AG180" s="209"/>
      <c r="AH180" s="209"/>
      <c r="AI180" s="209"/>
      <c r="AJ180" s="209"/>
      <c r="AK180" s="141">
        <f>IF(D180="","",COUNT($F$170:$AJ$170)-AL180)</f>
        <v>0</v>
      </c>
      <c r="AL180" s="142">
        <f>IF(D180="","",AQ180+AR180)</f>
        <v>0</v>
      </c>
      <c r="AM180" s="142">
        <f>IF(D180="","",COUNTIF(F180:AJ180,"休"))</f>
        <v>0</v>
      </c>
      <c r="AN180" s="143" t="str">
        <f>IF(D180="","",IFERROR(ROUND(AM180/AK180,3),""))</f>
        <v/>
      </c>
      <c r="AO180" s="154"/>
      <c r="AP180" s="3"/>
      <c r="AQ180" s="145">
        <f>+COUNTIF(F180:AJ180,"－")</f>
        <v>0</v>
      </c>
      <c r="AR180" s="145">
        <f>+COUNTIF(F180:AJ180,"外")</f>
        <v>0</v>
      </c>
    </row>
    <row r="181" spans="2:44" s="199" customFormat="1" x14ac:dyDescent="0.45">
      <c r="B181" s="146"/>
      <c r="C181" s="147"/>
      <c r="D181" s="148" t="s">
        <v>28</v>
      </c>
      <c r="E181" s="172"/>
      <c r="F181" s="211"/>
      <c r="G181" s="163"/>
      <c r="H181" s="175"/>
      <c r="I181" s="175"/>
      <c r="J181" s="163"/>
      <c r="K181" s="163"/>
      <c r="L181" s="163"/>
      <c r="M181" s="163"/>
      <c r="N181" s="163"/>
      <c r="O181" s="175"/>
      <c r="P181" s="175"/>
      <c r="Q181" s="163"/>
      <c r="R181" s="163"/>
      <c r="S181" s="163"/>
      <c r="T181" s="163"/>
      <c r="U181" s="163"/>
      <c r="V181" s="175"/>
      <c r="W181" s="175"/>
      <c r="X181" s="163"/>
      <c r="Y181" s="163"/>
      <c r="Z181" s="163"/>
      <c r="AA181" s="163"/>
      <c r="AB181" s="163"/>
      <c r="AC181" s="175"/>
      <c r="AD181" s="175"/>
      <c r="AE181" s="163"/>
      <c r="AF181" s="163"/>
      <c r="AG181" s="163"/>
      <c r="AH181" s="163"/>
      <c r="AI181" s="163"/>
      <c r="AJ181" s="163"/>
      <c r="AK181" s="141">
        <f t="shared" ref="AK181:AK183" si="119">IF(D181="","",COUNT($F$170:$AJ$170)-AL181)</f>
        <v>0</v>
      </c>
      <c r="AL181" s="142">
        <f t="shared" ref="AL181:AL183" si="120">IF(D181="","",AQ181+AR181)</f>
        <v>0</v>
      </c>
      <c r="AM181" s="142">
        <f t="shared" ref="AM181:AM183" si="121">IF(D181="","",COUNTIF(F181:AJ181,"休"))</f>
        <v>0</v>
      </c>
      <c r="AN181" s="143" t="str">
        <f t="shared" ref="AN181:AN183" si="122">IF(D181="","",IFERROR(ROUND(AM181/AK181,3),""))</f>
        <v/>
      </c>
      <c r="AO181" s="154"/>
      <c r="AP181" s="3"/>
      <c r="AQ181" s="145">
        <f>+COUNTIF(F181:AJ181,"－")</f>
        <v>0</v>
      </c>
      <c r="AR181" s="145">
        <f>+COUNTIF(F181:AJ181,"外")</f>
        <v>0</v>
      </c>
    </row>
    <row r="182" spans="2:44" s="199" customFormat="1" x14ac:dyDescent="0.45">
      <c r="B182" s="146"/>
      <c r="C182" s="147"/>
      <c r="D182" s="3"/>
      <c r="E182" s="172"/>
      <c r="F182" s="204"/>
      <c r="G182" s="150"/>
      <c r="H182" s="150"/>
      <c r="I182" s="150"/>
      <c r="J182" s="150"/>
      <c r="K182" s="150"/>
      <c r="L182" s="150"/>
      <c r="M182" s="150"/>
      <c r="N182" s="150"/>
      <c r="O182" s="150"/>
      <c r="P182" s="150"/>
      <c r="Q182" s="150"/>
      <c r="R182" s="150"/>
      <c r="S182" s="150"/>
      <c r="T182" s="150"/>
      <c r="U182" s="150"/>
      <c r="V182" s="150"/>
      <c r="W182" s="150"/>
      <c r="X182" s="150"/>
      <c r="Y182" s="150"/>
      <c r="Z182" s="150"/>
      <c r="AA182" s="150"/>
      <c r="AB182" s="150"/>
      <c r="AC182" s="150"/>
      <c r="AD182" s="150"/>
      <c r="AE182" s="150"/>
      <c r="AF182" s="150"/>
      <c r="AG182" s="151"/>
      <c r="AH182" s="151"/>
      <c r="AI182" s="151"/>
      <c r="AJ182" s="151"/>
      <c r="AK182" s="141" t="str">
        <f t="shared" si="119"/>
        <v/>
      </c>
      <c r="AL182" s="142" t="str">
        <f t="shared" si="120"/>
        <v/>
      </c>
      <c r="AM182" s="142" t="str">
        <f t="shared" si="121"/>
        <v/>
      </c>
      <c r="AN182" s="143" t="str">
        <f t="shared" si="122"/>
        <v/>
      </c>
      <c r="AO182" s="154"/>
      <c r="AP182" s="3"/>
      <c r="AQ182" s="145">
        <f>+COUNTIF(F182:AJ182,"－")</f>
        <v>0</v>
      </c>
      <c r="AR182" s="145">
        <f>+COUNTIF(F182:AJ182,"外")</f>
        <v>0</v>
      </c>
    </row>
    <row r="183" spans="2:44" s="199" customFormat="1" x14ac:dyDescent="0.45">
      <c r="B183" s="146"/>
      <c r="C183" s="158"/>
      <c r="D183" s="173"/>
      <c r="E183" s="174"/>
      <c r="F183" s="226"/>
      <c r="G183" s="175"/>
      <c r="H183" s="175"/>
      <c r="I183" s="175"/>
      <c r="J183" s="175"/>
      <c r="K183" s="175"/>
      <c r="L183" s="175"/>
      <c r="M183" s="175"/>
      <c r="N183" s="175"/>
      <c r="O183" s="175"/>
      <c r="P183" s="175"/>
      <c r="Q183" s="175"/>
      <c r="R183" s="175"/>
      <c r="S183" s="175"/>
      <c r="T183" s="175"/>
      <c r="U183" s="175"/>
      <c r="V183" s="175"/>
      <c r="W183" s="175"/>
      <c r="X183" s="175"/>
      <c r="Y183" s="175"/>
      <c r="Z183" s="175"/>
      <c r="AA183" s="175"/>
      <c r="AB183" s="175"/>
      <c r="AC183" s="175"/>
      <c r="AD183" s="175"/>
      <c r="AE183" s="175"/>
      <c r="AF183" s="175"/>
      <c r="AG183" s="140"/>
      <c r="AH183" s="140"/>
      <c r="AI183" s="140"/>
      <c r="AJ183" s="140"/>
      <c r="AK183" s="141" t="str">
        <f t="shared" si="119"/>
        <v/>
      </c>
      <c r="AL183" s="142" t="str">
        <f t="shared" si="120"/>
        <v/>
      </c>
      <c r="AM183" s="142" t="str">
        <f t="shared" si="121"/>
        <v/>
      </c>
      <c r="AN183" s="143" t="str">
        <f t="shared" si="122"/>
        <v/>
      </c>
      <c r="AO183" s="154"/>
      <c r="AP183" s="3"/>
      <c r="AQ183" s="145">
        <f>+COUNTIF(F183:AJ183,"－")</f>
        <v>0</v>
      </c>
      <c r="AR183" s="145">
        <f>+COUNTIF(F183:AJ183,"外")</f>
        <v>0</v>
      </c>
    </row>
    <row r="184" spans="2:44" s="199" customFormat="1" ht="15" customHeight="1" x14ac:dyDescent="0.45">
      <c r="B184" s="146"/>
      <c r="C184" s="135" t="s">
        <v>34</v>
      </c>
      <c r="D184" s="126" t="s">
        <v>10</v>
      </c>
      <c r="E184" s="176" t="s">
        <v>45</v>
      </c>
      <c r="F184" s="128"/>
      <c r="G184" s="129"/>
      <c r="H184" s="129"/>
      <c r="I184" s="129"/>
      <c r="J184" s="129"/>
      <c r="K184" s="129"/>
      <c r="L184" s="129"/>
      <c r="M184" s="129"/>
      <c r="N184" s="129"/>
      <c r="O184" s="129"/>
      <c r="P184" s="129"/>
      <c r="Q184" s="129"/>
      <c r="R184" s="129"/>
      <c r="S184" s="129"/>
      <c r="T184" s="129"/>
      <c r="U184" s="129"/>
      <c r="V184" s="129"/>
      <c r="W184" s="129"/>
      <c r="X184" s="129"/>
      <c r="Y184" s="129"/>
      <c r="Z184" s="129"/>
      <c r="AA184" s="129"/>
      <c r="AB184" s="129"/>
      <c r="AC184" s="129"/>
      <c r="AD184" s="129"/>
      <c r="AE184" s="129"/>
      <c r="AF184" s="129"/>
      <c r="AG184" s="167"/>
      <c r="AH184" s="167"/>
      <c r="AI184" s="167"/>
      <c r="AJ184" s="167"/>
      <c r="AK184" s="168"/>
      <c r="AL184" s="145"/>
      <c r="AM184" s="177"/>
      <c r="AN184" s="170"/>
      <c r="AO184" s="154"/>
      <c r="AP184" s="3"/>
      <c r="AQ184" s="7"/>
      <c r="AR184" s="7"/>
    </row>
    <row r="185" spans="2:44" s="199" customFormat="1" x14ac:dyDescent="0.45">
      <c r="B185" s="146"/>
      <c r="C185" s="147"/>
      <c r="D185" s="178" t="s">
        <v>28</v>
      </c>
      <c r="E185" s="137"/>
      <c r="F185" s="138"/>
      <c r="G185" s="139"/>
      <c r="H185" s="139"/>
      <c r="I185" s="209"/>
      <c r="J185" s="209"/>
      <c r="K185" s="139"/>
      <c r="L185" s="139"/>
      <c r="M185" s="139"/>
      <c r="N185" s="139"/>
      <c r="O185" s="209"/>
      <c r="P185" s="209"/>
      <c r="Q185" s="139"/>
      <c r="R185" s="139"/>
      <c r="S185" s="139"/>
      <c r="T185" s="139"/>
      <c r="U185" s="209"/>
      <c r="V185" s="209"/>
      <c r="W185" s="139"/>
      <c r="X185" s="139"/>
      <c r="Y185" s="139"/>
      <c r="Z185" s="139"/>
      <c r="AA185" s="209"/>
      <c r="AB185" s="209"/>
      <c r="AC185" s="139"/>
      <c r="AD185" s="139"/>
      <c r="AE185" s="139"/>
      <c r="AF185" s="139"/>
      <c r="AG185" s="209"/>
      <c r="AH185" s="209"/>
      <c r="AI185" s="139"/>
      <c r="AJ185" s="139"/>
      <c r="AK185" s="141">
        <f>IF(D185="","",COUNT($F$170:$AJ$170)-AL185)</f>
        <v>0</v>
      </c>
      <c r="AL185" s="142">
        <f>IF(D185="","",AQ185+AR185)</f>
        <v>0</v>
      </c>
      <c r="AM185" s="142">
        <f>IF(D185="","",COUNTIF(F185:AJ185,"休"))</f>
        <v>0</v>
      </c>
      <c r="AN185" s="143" t="str">
        <f>IF(D185="","",IFERROR(ROUND(AM185/AK185,3),""))</f>
        <v/>
      </c>
      <c r="AO185" s="154"/>
      <c r="AP185" s="3"/>
      <c r="AQ185" s="145">
        <f>+COUNTIF(F185:AJ185,"－")</f>
        <v>0</v>
      </c>
      <c r="AR185" s="145">
        <f>+COUNTIF(F185:AJ185,"外")</f>
        <v>0</v>
      </c>
    </row>
    <row r="186" spans="2:44" s="199" customFormat="1" x14ac:dyDescent="0.45">
      <c r="B186" s="146"/>
      <c r="C186" s="147"/>
      <c r="D186" s="3"/>
      <c r="E186" s="172"/>
      <c r="F186" s="149"/>
      <c r="G186" s="150"/>
      <c r="H186" s="150"/>
      <c r="I186" s="150"/>
      <c r="J186" s="150"/>
      <c r="K186" s="150"/>
      <c r="L186" s="150"/>
      <c r="M186" s="150"/>
      <c r="N186" s="150"/>
      <c r="O186" s="150"/>
      <c r="P186" s="150"/>
      <c r="Q186" s="150"/>
      <c r="R186" s="150"/>
      <c r="S186" s="150"/>
      <c r="T186" s="150"/>
      <c r="U186" s="150"/>
      <c r="V186" s="150"/>
      <c r="W186" s="150"/>
      <c r="X186" s="150"/>
      <c r="Y186" s="150"/>
      <c r="Z186" s="150"/>
      <c r="AA186" s="150"/>
      <c r="AB186" s="150"/>
      <c r="AC186" s="150"/>
      <c r="AD186" s="150"/>
      <c r="AE186" s="150"/>
      <c r="AF186" s="150"/>
      <c r="AG186" s="151"/>
      <c r="AH186" s="151"/>
      <c r="AI186" s="151"/>
      <c r="AJ186" s="151"/>
      <c r="AK186" s="141" t="str">
        <f t="shared" ref="AK186:AK188" si="123">IF(D186="","",COUNT($F$170:$AJ$170)-AL186)</f>
        <v/>
      </c>
      <c r="AL186" s="142" t="str">
        <f t="shared" ref="AL186:AL188" si="124">IF(D186="","",AQ186+AR186)</f>
        <v/>
      </c>
      <c r="AM186" s="142" t="str">
        <f t="shared" ref="AM186:AM188" si="125">IF(D186="","",COUNTIF(F186:AJ186,"休"))</f>
        <v/>
      </c>
      <c r="AN186" s="143" t="str">
        <f t="shared" ref="AN186:AN188" si="126">IF(D186="","",IFERROR(ROUND(AM186/AK186,3),""))</f>
        <v/>
      </c>
      <c r="AO186" s="154"/>
      <c r="AP186" s="3"/>
      <c r="AQ186" s="145">
        <f>+COUNTIF(F186:AJ186,"－")</f>
        <v>0</v>
      </c>
      <c r="AR186" s="145">
        <f>+COUNTIF(F186:AJ186,"外")</f>
        <v>0</v>
      </c>
    </row>
    <row r="187" spans="2:44" s="199" customFormat="1" x14ac:dyDescent="0.45">
      <c r="B187" s="146"/>
      <c r="C187" s="147"/>
      <c r="D187" s="180"/>
      <c r="E187" s="172"/>
      <c r="F187" s="149"/>
      <c r="G187" s="150"/>
      <c r="H187" s="150"/>
      <c r="I187" s="150"/>
      <c r="J187" s="150"/>
      <c r="K187" s="150"/>
      <c r="L187" s="150"/>
      <c r="M187" s="150"/>
      <c r="N187" s="150"/>
      <c r="O187" s="150"/>
      <c r="P187" s="150"/>
      <c r="Q187" s="150"/>
      <c r="R187" s="150"/>
      <c r="S187" s="150"/>
      <c r="T187" s="150"/>
      <c r="U187" s="150"/>
      <c r="V187" s="150"/>
      <c r="W187" s="150"/>
      <c r="X187" s="150"/>
      <c r="Y187" s="150"/>
      <c r="Z187" s="150"/>
      <c r="AA187" s="150"/>
      <c r="AB187" s="150"/>
      <c r="AC187" s="150"/>
      <c r="AD187" s="150"/>
      <c r="AE187" s="150"/>
      <c r="AF187" s="150"/>
      <c r="AG187" s="151"/>
      <c r="AH187" s="151"/>
      <c r="AI187" s="151"/>
      <c r="AJ187" s="151"/>
      <c r="AK187" s="141" t="str">
        <f t="shared" si="123"/>
        <v/>
      </c>
      <c r="AL187" s="142" t="str">
        <f t="shared" si="124"/>
        <v/>
      </c>
      <c r="AM187" s="142" t="str">
        <f t="shared" si="125"/>
        <v/>
      </c>
      <c r="AN187" s="143" t="str">
        <f t="shared" si="126"/>
        <v/>
      </c>
      <c r="AO187" s="154"/>
      <c r="AP187" s="3"/>
      <c r="AQ187" s="145">
        <f>+COUNTIF(F187:AJ187,"－")</f>
        <v>0</v>
      </c>
      <c r="AR187" s="145">
        <f>+COUNTIF(F187:AJ187,"外")</f>
        <v>0</v>
      </c>
    </row>
    <row r="188" spans="2:44" s="199" customFormat="1" ht="13.8" thickBot="1" x14ac:dyDescent="0.5">
      <c r="B188" s="157"/>
      <c r="C188" s="158"/>
      <c r="D188" s="173"/>
      <c r="E188" s="174"/>
      <c r="F188" s="225"/>
      <c r="G188" s="162"/>
      <c r="H188" s="162"/>
      <c r="I188" s="162"/>
      <c r="J188" s="162"/>
      <c r="K188" s="162"/>
      <c r="L188" s="162"/>
      <c r="M188" s="162"/>
      <c r="N188" s="162"/>
      <c r="O188" s="162"/>
      <c r="P188" s="162"/>
      <c r="Q188" s="162"/>
      <c r="R188" s="162"/>
      <c r="S188" s="162"/>
      <c r="T188" s="162"/>
      <c r="U188" s="162"/>
      <c r="V188" s="162"/>
      <c r="W188" s="162"/>
      <c r="X188" s="162"/>
      <c r="Y188" s="162"/>
      <c r="Z188" s="162"/>
      <c r="AA188" s="162"/>
      <c r="AB188" s="162"/>
      <c r="AC188" s="162"/>
      <c r="AD188" s="162"/>
      <c r="AE188" s="162"/>
      <c r="AF188" s="162"/>
      <c r="AG188" s="182"/>
      <c r="AH188" s="182"/>
      <c r="AI188" s="182"/>
      <c r="AJ188" s="182"/>
      <c r="AK188" s="183" t="str">
        <f t="shared" si="123"/>
        <v/>
      </c>
      <c r="AL188" s="165" t="str">
        <f t="shared" si="124"/>
        <v/>
      </c>
      <c r="AM188" s="165" t="str">
        <f t="shared" si="125"/>
        <v/>
      </c>
      <c r="AN188" s="143" t="str">
        <f t="shared" si="126"/>
        <v/>
      </c>
      <c r="AO188" s="185"/>
      <c r="AP188" s="3"/>
      <c r="AQ188" s="145">
        <f>+COUNTIF(F188:AJ188,"－")</f>
        <v>0</v>
      </c>
      <c r="AR188" s="145">
        <f>+COUNTIF(F188:AJ188,"外")</f>
        <v>0</v>
      </c>
    </row>
    <row r="189" spans="2:44" ht="13.8" thickBot="1" x14ac:dyDescent="0.5">
      <c r="B189" s="186"/>
      <c r="C189" s="187"/>
      <c r="D189" s="180"/>
      <c r="E189" s="98"/>
      <c r="F189" s="140"/>
      <c r="G189" s="140"/>
      <c r="H189" s="140"/>
      <c r="I189" s="140"/>
      <c r="J189" s="140"/>
      <c r="K189" s="140"/>
      <c r="L189" s="140"/>
      <c r="M189" s="140"/>
      <c r="N189" s="140"/>
      <c r="O189" s="140"/>
      <c r="P189" s="140"/>
      <c r="Q189" s="140"/>
      <c r="R189" s="140"/>
      <c r="S189" s="140"/>
      <c r="T189" s="140"/>
      <c r="U189" s="140"/>
      <c r="V189" s="140"/>
      <c r="W189" s="140"/>
      <c r="X189" s="140"/>
      <c r="Y189" s="140"/>
      <c r="Z189" s="140"/>
      <c r="AA189" s="140"/>
      <c r="AB189" s="140"/>
      <c r="AC189" s="140"/>
      <c r="AD189" s="140"/>
      <c r="AE189" s="140"/>
      <c r="AF189" s="140"/>
      <c r="AG189" s="140"/>
      <c r="AH189" s="140"/>
      <c r="AI189" s="140"/>
      <c r="AJ189" s="140"/>
      <c r="AK189" s="188"/>
      <c r="AL189" s="189"/>
      <c r="AN189" s="190" t="s">
        <v>46</v>
      </c>
      <c r="AO189" s="191" t="e">
        <f>IF(AO173&gt;=0.285,"OK","NG")</f>
        <v>#DIV/0!</v>
      </c>
      <c r="AQ189" s="189"/>
      <c r="AR189" s="189"/>
    </row>
    <row r="190" spans="2:44" x14ac:dyDescent="0.45">
      <c r="B190" s="186"/>
      <c r="C190" s="187"/>
      <c r="D190" s="180"/>
      <c r="E190" s="98"/>
      <c r="F190" s="140"/>
      <c r="G190" s="140"/>
      <c r="H190" s="140"/>
      <c r="I190" s="140"/>
      <c r="J190" s="140"/>
      <c r="K190" s="140"/>
      <c r="L190" s="140"/>
      <c r="M190" s="140"/>
      <c r="N190" s="140"/>
      <c r="O190" s="140"/>
      <c r="P190" s="140"/>
      <c r="Q190" s="140"/>
      <c r="R190" s="140"/>
      <c r="S190" s="140"/>
      <c r="T190" s="140"/>
      <c r="U190" s="140"/>
      <c r="V190" s="140"/>
      <c r="W190" s="140"/>
      <c r="X190" s="140"/>
      <c r="Y190" s="140"/>
      <c r="Z190" s="140"/>
      <c r="AA190" s="140"/>
      <c r="AB190" s="140"/>
      <c r="AC190" s="140"/>
      <c r="AD190" s="140"/>
      <c r="AE190" s="140"/>
      <c r="AF190" s="140"/>
      <c r="AG190" s="140"/>
      <c r="AH190" s="140"/>
      <c r="AI190" s="140"/>
      <c r="AJ190" s="140"/>
      <c r="AK190" s="188"/>
      <c r="AL190" s="189"/>
      <c r="AN190" s="230"/>
      <c r="AO190" s="143"/>
      <c r="AQ190" s="189"/>
      <c r="AR190" s="189"/>
    </row>
    <row r="191" spans="2:44" hidden="1" x14ac:dyDescent="0.45">
      <c r="F191" s="4" t="e">
        <f>YEAR(F194)</f>
        <v>#VALUE!</v>
      </c>
      <c r="G191" s="4" t="e">
        <f>MONTH(F194)</f>
        <v>#VALUE!</v>
      </c>
    </row>
    <row r="192" spans="2:44" x14ac:dyDescent="0.45">
      <c r="B192" s="99"/>
      <c r="C192" s="100"/>
      <c r="D192" s="101"/>
      <c r="E192" s="193" t="s">
        <v>35</v>
      </c>
      <c r="F192" s="103" t="e">
        <f>F194</f>
        <v>#VALUE!</v>
      </c>
      <c r="G192" s="104"/>
      <c r="H192" s="104"/>
      <c r="I192" s="104"/>
      <c r="J192" s="104"/>
      <c r="K192" s="104"/>
      <c r="L192" s="104"/>
      <c r="M192" s="104"/>
      <c r="N192" s="104"/>
      <c r="O192" s="104"/>
      <c r="P192" s="104"/>
      <c r="Q192" s="104"/>
      <c r="R192" s="104"/>
      <c r="S192" s="104"/>
      <c r="T192" s="104"/>
      <c r="U192" s="104"/>
      <c r="V192" s="104"/>
      <c r="W192" s="104"/>
      <c r="X192" s="104"/>
      <c r="Y192" s="104"/>
      <c r="Z192" s="104"/>
      <c r="AA192" s="104"/>
      <c r="AB192" s="104"/>
      <c r="AC192" s="104"/>
      <c r="AD192" s="104"/>
      <c r="AE192" s="104"/>
      <c r="AF192" s="104"/>
      <c r="AG192" s="104"/>
      <c r="AH192" s="104"/>
      <c r="AI192" s="104"/>
      <c r="AJ192" s="104"/>
      <c r="AK192" s="215" t="s">
        <v>36</v>
      </c>
      <c r="AL192" s="216" t="s">
        <v>37</v>
      </c>
      <c r="AM192" s="217" t="s">
        <v>13</v>
      </c>
      <c r="AN192" s="28" t="s">
        <v>38</v>
      </c>
      <c r="AO192" s="26" t="s">
        <v>39</v>
      </c>
      <c r="AQ192" s="106" t="s">
        <v>40</v>
      </c>
      <c r="AR192" s="106" t="s">
        <v>41</v>
      </c>
    </row>
    <row r="193" spans="2:44" ht="13.5" hidden="1" customHeight="1" x14ac:dyDescent="0.45">
      <c r="B193" s="107"/>
      <c r="C193" s="108"/>
      <c r="D193" s="109"/>
      <c r="E193" s="194"/>
      <c r="F193" s="115" t="e">
        <f>DATE($F191,$G191,1)</f>
        <v>#VALUE!</v>
      </c>
      <c r="G193" s="115" t="e">
        <f t="shared" ref="G193:AJ193" si="127">F193+1</f>
        <v>#VALUE!</v>
      </c>
      <c r="H193" s="115" t="e">
        <f t="shared" si="127"/>
        <v>#VALUE!</v>
      </c>
      <c r="I193" s="115" t="e">
        <f t="shared" si="127"/>
        <v>#VALUE!</v>
      </c>
      <c r="J193" s="115" t="e">
        <f t="shared" si="127"/>
        <v>#VALUE!</v>
      </c>
      <c r="K193" s="115" t="e">
        <f t="shared" si="127"/>
        <v>#VALUE!</v>
      </c>
      <c r="L193" s="115" t="e">
        <f t="shared" si="127"/>
        <v>#VALUE!</v>
      </c>
      <c r="M193" s="115" t="e">
        <f t="shared" si="127"/>
        <v>#VALUE!</v>
      </c>
      <c r="N193" s="115" t="e">
        <f t="shared" si="127"/>
        <v>#VALUE!</v>
      </c>
      <c r="O193" s="115" t="e">
        <f t="shared" si="127"/>
        <v>#VALUE!</v>
      </c>
      <c r="P193" s="115" t="e">
        <f t="shared" si="127"/>
        <v>#VALUE!</v>
      </c>
      <c r="Q193" s="115" t="e">
        <f t="shared" si="127"/>
        <v>#VALUE!</v>
      </c>
      <c r="R193" s="115" t="e">
        <f t="shared" si="127"/>
        <v>#VALUE!</v>
      </c>
      <c r="S193" s="115" t="e">
        <f t="shared" si="127"/>
        <v>#VALUE!</v>
      </c>
      <c r="T193" s="115" t="e">
        <f t="shared" si="127"/>
        <v>#VALUE!</v>
      </c>
      <c r="U193" s="115" t="e">
        <f t="shared" si="127"/>
        <v>#VALUE!</v>
      </c>
      <c r="V193" s="115" t="e">
        <f t="shared" si="127"/>
        <v>#VALUE!</v>
      </c>
      <c r="W193" s="115" t="e">
        <f t="shared" si="127"/>
        <v>#VALUE!</v>
      </c>
      <c r="X193" s="115" t="e">
        <f t="shared" si="127"/>
        <v>#VALUE!</v>
      </c>
      <c r="Y193" s="115" t="e">
        <f t="shared" si="127"/>
        <v>#VALUE!</v>
      </c>
      <c r="Z193" s="115" t="e">
        <f t="shared" si="127"/>
        <v>#VALUE!</v>
      </c>
      <c r="AA193" s="115" t="e">
        <f t="shared" si="127"/>
        <v>#VALUE!</v>
      </c>
      <c r="AB193" s="115" t="e">
        <f t="shared" si="127"/>
        <v>#VALUE!</v>
      </c>
      <c r="AC193" s="115" t="e">
        <f t="shared" si="127"/>
        <v>#VALUE!</v>
      </c>
      <c r="AD193" s="115" t="e">
        <f t="shared" si="127"/>
        <v>#VALUE!</v>
      </c>
      <c r="AE193" s="115" t="e">
        <f t="shared" si="127"/>
        <v>#VALUE!</v>
      </c>
      <c r="AF193" s="115" t="e">
        <f t="shared" si="127"/>
        <v>#VALUE!</v>
      </c>
      <c r="AG193" s="115" t="e">
        <f t="shared" si="127"/>
        <v>#VALUE!</v>
      </c>
      <c r="AH193" s="115" t="e">
        <f t="shared" si="127"/>
        <v>#VALUE!</v>
      </c>
      <c r="AI193" s="115" t="e">
        <f t="shared" si="127"/>
        <v>#VALUE!</v>
      </c>
      <c r="AJ193" s="115" t="e">
        <f t="shared" si="127"/>
        <v>#VALUE!</v>
      </c>
      <c r="AK193" s="218"/>
      <c r="AL193" s="219"/>
      <c r="AM193" s="220"/>
      <c r="AN193" s="28"/>
      <c r="AO193" s="26"/>
      <c r="AQ193" s="106"/>
      <c r="AR193" s="106"/>
    </row>
    <row r="194" spans="2:44" x14ac:dyDescent="0.45">
      <c r="B194" s="107"/>
      <c r="C194" s="108"/>
      <c r="D194" s="109"/>
      <c r="E194" s="195" t="s">
        <v>42</v>
      </c>
      <c r="F194" s="196" t="e">
        <f>IF(EDATE(F169,1)&gt;$F$7,"",EDATE(F169,1))</f>
        <v>#VALUE!</v>
      </c>
      <c r="G194" s="115" t="e">
        <f t="shared" ref="G194:AJ194" si="128">IF(G193&gt;$F$7,"",IF(F194=EOMONTH(DATE($F191,$G191,1),0),"",IF(F194="","",F194+1)))</f>
        <v>#VALUE!</v>
      </c>
      <c r="H194" s="115" t="e">
        <f t="shared" si="128"/>
        <v>#VALUE!</v>
      </c>
      <c r="I194" s="115" t="e">
        <f t="shared" si="128"/>
        <v>#VALUE!</v>
      </c>
      <c r="J194" s="115" t="e">
        <f t="shared" si="128"/>
        <v>#VALUE!</v>
      </c>
      <c r="K194" s="115" t="e">
        <f t="shared" si="128"/>
        <v>#VALUE!</v>
      </c>
      <c r="L194" s="115" t="e">
        <f t="shared" si="128"/>
        <v>#VALUE!</v>
      </c>
      <c r="M194" s="115" t="e">
        <f t="shared" si="128"/>
        <v>#VALUE!</v>
      </c>
      <c r="N194" s="115" t="e">
        <f t="shared" si="128"/>
        <v>#VALUE!</v>
      </c>
      <c r="O194" s="115" t="e">
        <f t="shared" si="128"/>
        <v>#VALUE!</v>
      </c>
      <c r="P194" s="115" t="e">
        <f t="shared" si="128"/>
        <v>#VALUE!</v>
      </c>
      <c r="Q194" s="115" t="e">
        <f t="shared" si="128"/>
        <v>#VALUE!</v>
      </c>
      <c r="R194" s="115" t="e">
        <f t="shared" si="128"/>
        <v>#VALUE!</v>
      </c>
      <c r="S194" s="115" t="e">
        <f t="shared" si="128"/>
        <v>#VALUE!</v>
      </c>
      <c r="T194" s="115" t="e">
        <f t="shared" si="128"/>
        <v>#VALUE!</v>
      </c>
      <c r="U194" s="115" t="e">
        <f t="shared" si="128"/>
        <v>#VALUE!</v>
      </c>
      <c r="V194" s="115" t="e">
        <f t="shared" si="128"/>
        <v>#VALUE!</v>
      </c>
      <c r="W194" s="115" t="e">
        <f t="shared" si="128"/>
        <v>#VALUE!</v>
      </c>
      <c r="X194" s="115" t="e">
        <f t="shared" si="128"/>
        <v>#VALUE!</v>
      </c>
      <c r="Y194" s="115" t="e">
        <f t="shared" si="128"/>
        <v>#VALUE!</v>
      </c>
      <c r="Z194" s="115" t="e">
        <f t="shared" si="128"/>
        <v>#VALUE!</v>
      </c>
      <c r="AA194" s="115" t="e">
        <f t="shared" si="128"/>
        <v>#VALUE!</v>
      </c>
      <c r="AB194" s="115" t="e">
        <f t="shared" si="128"/>
        <v>#VALUE!</v>
      </c>
      <c r="AC194" s="115" t="e">
        <f t="shared" si="128"/>
        <v>#VALUE!</v>
      </c>
      <c r="AD194" s="115" t="e">
        <f t="shared" si="128"/>
        <v>#VALUE!</v>
      </c>
      <c r="AE194" s="115" t="e">
        <f t="shared" si="128"/>
        <v>#VALUE!</v>
      </c>
      <c r="AF194" s="115" t="e">
        <f t="shared" si="128"/>
        <v>#VALUE!</v>
      </c>
      <c r="AG194" s="115" t="e">
        <f t="shared" si="128"/>
        <v>#VALUE!</v>
      </c>
      <c r="AH194" s="115" t="e">
        <f t="shared" si="128"/>
        <v>#VALUE!</v>
      </c>
      <c r="AI194" s="115" t="e">
        <f t="shared" si="128"/>
        <v>#VALUE!</v>
      </c>
      <c r="AJ194" s="115" t="e">
        <f t="shared" si="128"/>
        <v>#VALUE!</v>
      </c>
      <c r="AK194" s="218"/>
      <c r="AL194" s="219"/>
      <c r="AM194" s="220"/>
      <c r="AN194" s="28"/>
      <c r="AO194" s="26"/>
      <c r="AQ194" s="106"/>
      <c r="AR194" s="106"/>
    </row>
    <row r="195" spans="2:44" s="199" customFormat="1" x14ac:dyDescent="0.45">
      <c r="B195" s="117"/>
      <c r="C195" s="118"/>
      <c r="D195" s="119"/>
      <c r="E195" s="197" t="s">
        <v>43</v>
      </c>
      <c r="F195" s="198" t="str">
        <f>IFERROR(TEXT(WEEKDAY(+F194),"aaa"),"")</f>
        <v/>
      </c>
      <c r="G195" s="198" t="str">
        <f t="shared" ref="G195:AJ195" si="129">IFERROR(TEXT(WEEKDAY(+G194),"aaa"),"")</f>
        <v/>
      </c>
      <c r="H195" s="198" t="str">
        <f t="shared" si="129"/>
        <v/>
      </c>
      <c r="I195" s="198" t="str">
        <f t="shared" si="129"/>
        <v/>
      </c>
      <c r="J195" s="198" t="str">
        <f t="shared" si="129"/>
        <v/>
      </c>
      <c r="K195" s="198" t="str">
        <f t="shared" si="129"/>
        <v/>
      </c>
      <c r="L195" s="198" t="str">
        <f t="shared" si="129"/>
        <v/>
      </c>
      <c r="M195" s="198" t="str">
        <f t="shared" si="129"/>
        <v/>
      </c>
      <c r="N195" s="198" t="str">
        <f t="shared" si="129"/>
        <v/>
      </c>
      <c r="O195" s="198" t="str">
        <f t="shared" si="129"/>
        <v/>
      </c>
      <c r="P195" s="198" t="str">
        <f t="shared" si="129"/>
        <v/>
      </c>
      <c r="Q195" s="198" t="str">
        <f t="shared" si="129"/>
        <v/>
      </c>
      <c r="R195" s="198" t="str">
        <f t="shared" si="129"/>
        <v/>
      </c>
      <c r="S195" s="198" t="str">
        <f t="shared" si="129"/>
        <v/>
      </c>
      <c r="T195" s="198" t="str">
        <f t="shared" si="129"/>
        <v/>
      </c>
      <c r="U195" s="198" t="str">
        <f t="shared" si="129"/>
        <v/>
      </c>
      <c r="V195" s="198" t="str">
        <f t="shared" si="129"/>
        <v/>
      </c>
      <c r="W195" s="198" t="str">
        <f t="shared" si="129"/>
        <v/>
      </c>
      <c r="X195" s="198" t="str">
        <f t="shared" si="129"/>
        <v/>
      </c>
      <c r="Y195" s="198" t="str">
        <f t="shared" si="129"/>
        <v/>
      </c>
      <c r="Z195" s="198" t="str">
        <f t="shared" si="129"/>
        <v/>
      </c>
      <c r="AA195" s="198" t="str">
        <f t="shared" si="129"/>
        <v/>
      </c>
      <c r="AB195" s="198" t="str">
        <f t="shared" si="129"/>
        <v/>
      </c>
      <c r="AC195" s="198" t="str">
        <f t="shared" si="129"/>
        <v/>
      </c>
      <c r="AD195" s="198" t="str">
        <f t="shared" si="129"/>
        <v/>
      </c>
      <c r="AE195" s="198" t="str">
        <f t="shared" si="129"/>
        <v/>
      </c>
      <c r="AF195" s="198" t="str">
        <f t="shared" si="129"/>
        <v/>
      </c>
      <c r="AG195" s="198" t="str">
        <f t="shared" si="129"/>
        <v/>
      </c>
      <c r="AH195" s="198" t="str">
        <f t="shared" si="129"/>
        <v/>
      </c>
      <c r="AI195" s="198" t="str">
        <f t="shared" si="129"/>
        <v/>
      </c>
      <c r="AJ195" s="198" t="str">
        <f t="shared" si="129"/>
        <v/>
      </c>
      <c r="AK195" s="218"/>
      <c r="AL195" s="219"/>
      <c r="AM195" s="220"/>
      <c r="AN195" s="28"/>
      <c r="AO195" s="26"/>
      <c r="AP195" s="3"/>
      <c r="AQ195" s="106"/>
      <c r="AR195" s="106"/>
    </row>
    <row r="196" spans="2:44" s="199" customFormat="1" ht="21" customHeight="1" x14ac:dyDescent="0.45">
      <c r="B196" s="200" t="s">
        <v>44</v>
      </c>
      <c r="C196" s="201" t="s">
        <v>9</v>
      </c>
      <c r="D196" s="126" t="s">
        <v>10</v>
      </c>
      <c r="E196" s="127" t="s">
        <v>45</v>
      </c>
      <c r="F196" s="128"/>
      <c r="G196" s="129"/>
      <c r="H196" s="129"/>
      <c r="I196" s="129"/>
      <c r="J196" s="129"/>
      <c r="K196" s="129"/>
      <c r="L196" s="129"/>
      <c r="M196" s="129"/>
      <c r="N196" s="129"/>
      <c r="O196" s="129"/>
      <c r="P196" s="129"/>
      <c r="Q196" s="129"/>
      <c r="R196" s="129"/>
      <c r="S196" s="129"/>
      <c r="T196" s="129"/>
      <c r="U196" s="129"/>
      <c r="V196" s="129"/>
      <c r="W196" s="129"/>
      <c r="X196" s="129"/>
      <c r="Y196" s="129"/>
      <c r="Z196" s="129"/>
      <c r="AA196" s="129"/>
      <c r="AB196" s="129"/>
      <c r="AC196" s="129"/>
      <c r="AD196" s="129"/>
      <c r="AE196" s="129"/>
      <c r="AF196" s="129"/>
      <c r="AG196" s="167"/>
      <c r="AH196" s="167"/>
      <c r="AI196" s="167"/>
      <c r="AJ196" s="167"/>
      <c r="AK196" s="221"/>
      <c r="AL196" s="222"/>
      <c r="AM196" s="223"/>
      <c r="AN196" s="131" t="s">
        <v>22</v>
      </c>
      <c r="AO196" s="130" t="s">
        <v>23</v>
      </c>
      <c r="AP196" s="3"/>
      <c r="AQ196" s="132"/>
      <c r="AR196" s="132"/>
    </row>
    <row r="197" spans="2:44" s="199" customFormat="1" ht="13.5" customHeight="1" x14ac:dyDescent="0.45">
      <c r="B197" s="134" t="s">
        <v>24</v>
      </c>
      <c r="C197" s="135" t="s">
        <v>25</v>
      </c>
      <c r="D197" s="136" t="s">
        <v>26</v>
      </c>
      <c r="E197" s="137"/>
      <c r="F197" s="138"/>
      <c r="G197" s="139"/>
      <c r="H197" s="139"/>
      <c r="I197" s="139"/>
      <c r="J197" s="209"/>
      <c r="K197" s="209"/>
      <c r="L197" s="209"/>
      <c r="M197" s="209"/>
      <c r="N197" s="139"/>
      <c r="O197" s="139"/>
      <c r="P197" s="139"/>
      <c r="Q197" s="209"/>
      <c r="R197" s="209"/>
      <c r="S197" s="209"/>
      <c r="T197" s="209"/>
      <c r="U197" s="139"/>
      <c r="V197" s="139"/>
      <c r="W197" s="139"/>
      <c r="X197" s="209"/>
      <c r="Y197" s="209"/>
      <c r="Z197" s="209"/>
      <c r="AA197" s="209"/>
      <c r="AB197" s="139"/>
      <c r="AC197" s="139"/>
      <c r="AD197" s="209"/>
      <c r="AE197" s="209"/>
      <c r="AF197" s="209"/>
      <c r="AG197" s="209"/>
      <c r="AH197" s="209"/>
      <c r="AI197" s="209"/>
      <c r="AJ197" s="224"/>
      <c r="AK197" s="141">
        <f>IF(D197="","",COUNT($F$194:$AJ$194)-AL197)</f>
        <v>0</v>
      </c>
      <c r="AL197" s="142">
        <f>IF(D197="","",AQ197+AR197)</f>
        <v>0</v>
      </c>
      <c r="AM197" s="142">
        <f>IF(D197="","",COUNTIF(F197:AJ197,"休"))</f>
        <v>0</v>
      </c>
      <c r="AN197" s="143" t="str">
        <f>IF(D197="","",IFERROR(ROUND(AM197/AK197,3),""))</f>
        <v/>
      </c>
      <c r="AO197" s="144" t="e">
        <f>ROUND(AVERAGE(AN197:AN212),3)</f>
        <v>#DIV/0!</v>
      </c>
      <c r="AP197" s="3"/>
      <c r="AQ197" s="145">
        <f>+COUNTIF(F197:AJ197,"－")</f>
        <v>0</v>
      </c>
      <c r="AR197" s="145">
        <f>+COUNTIF(F197:AJ197,"外")</f>
        <v>0</v>
      </c>
    </row>
    <row r="198" spans="2:44" s="199" customFormat="1" ht="13.5" customHeight="1" x14ac:dyDescent="0.45">
      <c r="B198" s="146"/>
      <c r="C198" s="147"/>
      <c r="D198" s="148" t="s">
        <v>28</v>
      </c>
      <c r="E198" s="137"/>
      <c r="F198" s="204"/>
      <c r="G198" s="150"/>
      <c r="H198" s="150"/>
      <c r="I198" s="175"/>
      <c r="J198" s="175"/>
      <c r="K198" s="175"/>
      <c r="L198" s="163"/>
      <c r="M198" s="163"/>
      <c r="N198" s="163"/>
      <c r="O198" s="175"/>
      <c r="P198" s="175"/>
      <c r="Q198" s="175"/>
      <c r="R198" s="175"/>
      <c r="S198" s="163"/>
      <c r="T198" s="163"/>
      <c r="U198" s="163"/>
      <c r="V198" s="175"/>
      <c r="W198" s="175"/>
      <c r="X198" s="175"/>
      <c r="Y198" s="175"/>
      <c r="Z198" s="163"/>
      <c r="AA198" s="163"/>
      <c r="AB198" s="163"/>
      <c r="AC198" s="175"/>
      <c r="AD198" s="175"/>
      <c r="AE198" s="175"/>
      <c r="AF198" s="175"/>
      <c r="AG198" s="163"/>
      <c r="AH198" s="163"/>
      <c r="AI198" s="163"/>
      <c r="AJ198" s="205"/>
      <c r="AK198" s="141">
        <f t="shared" ref="AK198:AK202" si="130">IF(D198="","",COUNT($F$194:$AJ$194)-AL198)</f>
        <v>0</v>
      </c>
      <c r="AL198" s="142">
        <f t="shared" ref="AL198:AL202" si="131">IF(D198="","",AQ198+AR198)</f>
        <v>0</v>
      </c>
      <c r="AM198" s="142">
        <f t="shared" ref="AM198:AM202" si="132">IF(D198="","",COUNTIF(F198:AJ198,"休"))</f>
        <v>0</v>
      </c>
      <c r="AN198" s="143" t="str">
        <f t="shared" ref="AN198:AN202" si="133">IF(D198="","",IFERROR(ROUND(AM198/AK198,3),""))</f>
        <v/>
      </c>
      <c r="AO198" s="154"/>
      <c r="AP198" s="3"/>
      <c r="AQ198" s="145">
        <f>+COUNTIF(F198:AJ198,"－")</f>
        <v>0</v>
      </c>
      <c r="AR198" s="145">
        <f>+COUNTIF(F198:AJ198,"外")</f>
        <v>0</v>
      </c>
    </row>
    <row r="199" spans="2:44" s="199" customFormat="1" x14ac:dyDescent="0.45">
      <c r="B199" s="146"/>
      <c r="C199" s="147"/>
      <c r="D199" s="155" t="s">
        <v>29</v>
      </c>
      <c r="E199" s="137"/>
      <c r="F199" s="204"/>
      <c r="G199" s="150"/>
      <c r="H199" s="150"/>
      <c r="I199" s="150"/>
      <c r="J199" s="150"/>
      <c r="K199" s="150"/>
      <c r="L199" s="150"/>
      <c r="M199" s="150"/>
      <c r="N199" s="150"/>
      <c r="O199" s="150"/>
      <c r="P199" s="150"/>
      <c r="Q199" s="150"/>
      <c r="R199" s="150"/>
      <c r="S199" s="150"/>
      <c r="T199" s="150"/>
      <c r="U199" s="150"/>
      <c r="V199" s="150"/>
      <c r="W199" s="150"/>
      <c r="X199" s="150"/>
      <c r="Y199" s="150"/>
      <c r="Z199" s="150"/>
      <c r="AA199" s="150"/>
      <c r="AB199" s="150"/>
      <c r="AC199" s="150"/>
      <c r="AD199" s="150"/>
      <c r="AE199" s="150"/>
      <c r="AF199" s="150"/>
      <c r="AG199" s="205"/>
      <c r="AH199" s="205"/>
      <c r="AI199" s="205"/>
      <c r="AJ199" s="205"/>
      <c r="AK199" s="141">
        <f t="shared" si="130"/>
        <v>0</v>
      </c>
      <c r="AL199" s="142">
        <f t="shared" si="131"/>
        <v>0</v>
      </c>
      <c r="AM199" s="142">
        <f t="shared" si="132"/>
        <v>0</v>
      </c>
      <c r="AN199" s="143" t="str">
        <f t="shared" si="133"/>
        <v/>
      </c>
      <c r="AO199" s="154"/>
      <c r="AP199" s="3"/>
      <c r="AQ199" s="145">
        <f>+COUNTIF(F199:AJ199,"－")</f>
        <v>0</v>
      </c>
      <c r="AR199" s="145">
        <f t="shared" ref="AR199:AR202" si="134">+COUNTIF(F199:AJ199,"外")</f>
        <v>0</v>
      </c>
    </row>
    <row r="200" spans="2:44" s="199" customFormat="1" x14ac:dyDescent="0.45">
      <c r="B200" s="146"/>
      <c r="C200" s="147"/>
      <c r="D200" s="155" t="s">
        <v>30</v>
      </c>
      <c r="E200" s="156"/>
      <c r="F200" s="204"/>
      <c r="G200" s="150"/>
      <c r="H200" s="150"/>
      <c r="I200" s="150"/>
      <c r="J200" s="150"/>
      <c r="K200" s="150"/>
      <c r="L200" s="150"/>
      <c r="M200" s="150"/>
      <c r="N200" s="150"/>
      <c r="O200" s="150"/>
      <c r="P200" s="150"/>
      <c r="Q200" s="150"/>
      <c r="R200" s="150"/>
      <c r="S200" s="150"/>
      <c r="T200" s="150"/>
      <c r="U200" s="150"/>
      <c r="V200" s="150"/>
      <c r="W200" s="150"/>
      <c r="X200" s="150"/>
      <c r="Y200" s="150"/>
      <c r="Z200" s="150"/>
      <c r="AA200" s="150"/>
      <c r="AB200" s="150"/>
      <c r="AC200" s="150"/>
      <c r="AD200" s="150"/>
      <c r="AE200" s="150"/>
      <c r="AF200" s="150"/>
      <c r="AG200" s="150"/>
      <c r="AH200" s="205"/>
      <c r="AI200" s="205"/>
      <c r="AJ200" s="205"/>
      <c r="AK200" s="141">
        <f t="shared" si="130"/>
        <v>0</v>
      </c>
      <c r="AL200" s="142">
        <f t="shared" si="131"/>
        <v>0</v>
      </c>
      <c r="AM200" s="142">
        <f t="shared" si="132"/>
        <v>0</v>
      </c>
      <c r="AN200" s="143" t="str">
        <f t="shared" si="133"/>
        <v/>
      </c>
      <c r="AO200" s="154"/>
      <c r="AP200" s="3"/>
      <c r="AQ200" s="145">
        <f>+COUNTIF(F200:AJ200,"－")</f>
        <v>0</v>
      </c>
      <c r="AR200" s="145">
        <f t="shared" si="134"/>
        <v>0</v>
      </c>
    </row>
    <row r="201" spans="2:44" s="199" customFormat="1" x14ac:dyDescent="0.45">
      <c r="B201" s="146"/>
      <c r="C201" s="147"/>
      <c r="D201" s="155" t="s">
        <v>31</v>
      </c>
      <c r="E201" s="137"/>
      <c r="F201" s="204"/>
      <c r="G201" s="150"/>
      <c r="H201" s="150"/>
      <c r="I201" s="150"/>
      <c r="J201" s="150"/>
      <c r="K201" s="150"/>
      <c r="L201" s="150"/>
      <c r="M201" s="150"/>
      <c r="N201" s="150"/>
      <c r="O201" s="150"/>
      <c r="P201" s="150"/>
      <c r="Q201" s="150"/>
      <c r="R201" s="150"/>
      <c r="S201" s="150"/>
      <c r="T201" s="150"/>
      <c r="U201" s="150"/>
      <c r="V201" s="150"/>
      <c r="W201" s="150"/>
      <c r="X201" s="150"/>
      <c r="Y201" s="150"/>
      <c r="Z201" s="150"/>
      <c r="AA201" s="150"/>
      <c r="AB201" s="150"/>
      <c r="AC201" s="150"/>
      <c r="AD201" s="150"/>
      <c r="AE201" s="150"/>
      <c r="AF201" s="150"/>
      <c r="AG201" s="150"/>
      <c r="AH201" s="150"/>
      <c r="AI201" s="150"/>
      <c r="AJ201" s="150"/>
      <c r="AK201" s="141">
        <f t="shared" si="130"/>
        <v>0</v>
      </c>
      <c r="AL201" s="142">
        <f t="shared" si="131"/>
        <v>0</v>
      </c>
      <c r="AM201" s="142">
        <f t="shared" si="132"/>
        <v>0</v>
      </c>
      <c r="AN201" s="143" t="str">
        <f t="shared" si="133"/>
        <v/>
      </c>
      <c r="AO201" s="154"/>
      <c r="AP201" s="3"/>
      <c r="AQ201" s="145">
        <f t="shared" ref="AQ201:AQ202" si="135">+COUNTIF(F201:AJ201,"－")</f>
        <v>0</v>
      </c>
      <c r="AR201" s="145">
        <f t="shared" si="134"/>
        <v>0</v>
      </c>
    </row>
    <row r="202" spans="2:44" s="199" customFormat="1" x14ac:dyDescent="0.45">
      <c r="B202" s="157"/>
      <c r="C202" s="158"/>
      <c r="D202" s="159">
        <f>E$29</f>
        <v>0</v>
      </c>
      <c r="E202" s="160"/>
      <c r="F202" s="225"/>
      <c r="G202" s="163"/>
      <c r="H202" s="163"/>
      <c r="I202" s="163"/>
      <c r="J202" s="163"/>
      <c r="K202" s="163"/>
      <c r="L202" s="163"/>
      <c r="M202" s="163"/>
      <c r="N202" s="163"/>
      <c r="O202" s="163"/>
      <c r="P202" s="163"/>
      <c r="Q202" s="163"/>
      <c r="R202" s="163"/>
      <c r="S202" s="163"/>
      <c r="T202" s="163"/>
      <c r="U202" s="163"/>
      <c r="V202" s="163"/>
      <c r="W202" s="163"/>
      <c r="X202" s="163"/>
      <c r="Y202" s="163"/>
      <c r="Z202" s="163"/>
      <c r="AA202" s="163"/>
      <c r="AB202" s="163"/>
      <c r="AC202" s="163"/>
      <c r="AD202" s="163"/>
      <c r="AE202" s="163"/>
      <c r="AF202" s="163"/>
      <c r="AG202" s="164"/>
      <c r="AH202" s="164"/>
      <c r="AI202" s="164"/>
      <c r="AJ202" s="164"/>
      <c r="AK202" s="141">
        <f t="shared" si="130"/>
        <v>0</v>
      </c>
      <c r="AL202" s="142">
        <f t="shared" si="131"/>
        <v>0</v>
      </c>
      <c r="AM202" s="165">
        <f t="shared" si="132"/>
        <v>0</v>
      </c>
      <c r="AN202" s="143" t="str">
        <f t="shared" si="133"/>
        <v/>
      </c>
      <c r="AO202" s="154"/>
      <c r="AP202" s="3"/>
      <c r="AQ202" s="145">
        <f t="shared" si="135"/>
        <v>0</v>
      </c>
      <c r="AR202" s="145">
        <f t="shared" si="134"/>
        <v>0</v>
      </c>
    </row>
    <row r="203" spans="2:44" s="199" customFormat="1" ht="15" customHeight="1" x14ac:dyDescent="0.45">
      <c r="B203" s="134" t="s">
        <v>32</v>
      </c>
      <c r="C203" s="135" t="s">
        <v>33</v>
      </c>
      <c r="D203" s="126" t="s">
        <v>10</v>
      </c>
      <c r="E203" s="166" t="s">
        <v>45</v>
      </c>
      <c r="F203" s="128"/>
      <c r="G203" s="129"/>
      <c r="H203" s="129"/>
      <c r="I203" s="129"/>
      <c r="J203" s="129"/>
      <c r="K203" s="129"/>
      <c r="L203" s="129"/>
      <c r="M203" s="129"/>
      <c r="N203" s="129"/>
      <c r="O203" s="129"/>
      <c r="P203" s="129"/>
      <c r="Q203" s="129"/>
      <c r="R203" s="129"/>
      <c r="S203" s="129"/>
      <c r="T203" s="129"/>
      <c r="U203" s="129"/>
      <c r="V203" s="129"/>
      <c r="W203" s="129"/>
      <c r="X203" s="129"/>
      <c r="Y203" s="129"/>
      <c r="Z203" s="129"/>
      <c r="AA203" s="129"/>
      <c r="AB203" s="129"/>
      <c r="AC203" s="129"/>
      <c r="AD203" s="129"/>
      <c r="AE203" s="129"/>
      <c r="AF203" s="129"/>
      <c r="AG203" s="167"/>
      <c r="AH203" s="167"/>
      <c r="AI203" s="167"/>
      <c r="AJ203" s="167"/>
      <c r="AK203" s="168"/>
      <c r="AL203" s="145"/>
      <c r="AM203" s="169"/>
      <c r="AN203" s="170"/>
      <c r="AO203" s="154"/>
      <c r="AP203" s="3"/>
      <c r="AQ203" s="7"/>
      <c r="AR203" s="7"/>
    </row>
    <row r="204" spans="2:44" s="199" customFormat="1" x14ac:dyDescent="0.45">
      <c r="B204" s="146"/>
      <c r="C204" s="147"/>
      <c r="D204" s="171" t="s">
        <v>26</v>
      </c>
      <c r="E204" s="137"/>
      <c r="F204" s="202"/>
      <c r="G204" s="209"/>
      <c r="H204" s="209"/>
      <c r="I204" s="209"/>
      <c r="J204" s="209"/>
      <c r="K204" s="209"/>
      <c r="L204" s="209"/>
      <c r="M204" s="209"/>
      <c r="N204" s="209"/>
      <c r="O204" s="209"/>
      <c r="P204" s="209"/>
      <c r="Q204" s="209"/>
      <c r="R204" s="209"/>
      <c r="S204" s="209"/>
      <c r="T204" s="209"/>
      <c r="U204" s="209"/>
      <c r="V204" s="209"/>
      <c r="W204" s="209"/>
      <c r="X204" s="209"/>
      <c r="Y204" s="209"/>
      <c r="Z204" s="209"/>
      <c r="AA204" s="209"/>
      <c r="AB204" s="209"/>
      <c r="AC204" s="209"/>
      <c r="AD204" s="209"/>
      <c r="AE204" s="209"/>
      <c r="AF204" s="209"/>
      <c r="AG204" s="209"/>
      <c r="AH204" s="209"/>
      <c r="AI204" s="209"/>
      <c r="AJ204" s="209"/>
      <c r="AK204" s="141">
        <f>IF(D204="","",COUNT($F$194:$AJ$194)-AL204)</f>
        <v>0</v>
      </c>
      <c r="AL204" s="142">
        <f>IF(D204="","",AQ204+AR204)</f>
        <v>0</v>
      </c>
      <c r="AM204" s="142">
        <f>IF(D204="","",COUNTIF(F204:AJ204,"休"))</f>
        <v>0</v>
      </c>
      <c r="AN204" s="143" t="str">
        <f>IF(D204="","",IFERROR(ROUND(AM204/AK204,3),""))</f>
        <v/>
      </c>
      <c r="AO204" s="154"/>
      <c r="AP204" s="3"/>
      <c r="AQ204" s="145">
        <f>+COUNTIF(F204:AJ204,"－")</f>
        <v>0</v>
      </c>
      <c r="AR204" s="145">
        <f>+COUNTIF(F204:AJ204,"外")</f>
        <v>0</v>
      </c>
    </row>
    <row r="205" spans="2:44" s="199" customFormat="1" x14ac:dyDescent="0.45">
      <c r="B205" s="146"/>
      <c r="C205" s="147"/>
      <c r="D205" s="148" t="s">
        <v>28</v>
      </c>
      <c r="E205" s="172"/>
      <c r="F205" s="211"/>
      <c r="G205" s="163"/>
      <c r="H205" s="163"/>
      <c r="I205" s="163"/>
      <c r="J205" s="163"/>
      <c r="K205" s="163"/>
      <c r="L205" s="163"/>
      <c r="M205" s="163"/>
      <c r="N205" s="163"/>
      <c r="O205" s="163"/>
      <c r="P205" s="163"/>
      <c r="Q205" s="163"/>
      <c r="R205" s="163"/>
      <c r="S205" s="163"/>
      <c r="T205" s="163"/>
      <c r="U205" s="163"/>
      <c r="V205" s="163"/>
      <c r="W205" s="163"/>
      <c r="X205" s="163"/>
      <c r="Y205" s="163"/>
      <c r="Z205" s="163"/>
      <c r="AA205" s="163"/>
      <c r="AB205" s="163"/>
      <c r="AC205" s="163"/>
      <c r="AD205" s="163"/>
      <c r="AE205" s="163"/>
      <c r="AF205" s="163"/>
      <c r="AG205" s="163"/>
      <c r="AH205" s="163"/>
      <c r="AI205" s="163"/>
      <c r="AJ205" s="163"/>
      <c r="AK205" s="141">
        <f t="shared" ref="AK205:AK207" si="136">IF(D205="","",COUNT($F$194:$AJ$194)-AL205)</f>
        <v>0</v>
      </c>
      <c r="AL205" s="142">
        <f t="shared" ref="AL205:AL207" si="137">IF(D205="","",AQ205+AR205)</f>
        <v>0</v>
      </c>
      <c r="AM205" s="142">
        <f t="shared" ref="AM205:AM207" si="138">IF(D205="","",COUNTIF(F205:AJ205,"休"))</f>
        <v>0</v>
      </c>
      <c r="AN205" s="143" t="str">
        <f t="shared" ref="AN205:AN207" si="139">IF(D205="","",IFERROR(ROUND(AM205/AK205,3),""))</f>
        <v/>
      </c>
      <c r="AO205" s="154"/>
      <c r="AP205" s="3"/>
      <c r="AQ205" s="145">
        <f>+COUNTIF(F205:AJ205,"－")</f>
        <v>0</v>
      </c>
      <c r="AR205" s="145">
        <f>+COUNTIF(F205:AJ205,"外")</f>
        <v>0</v>
      </c>
    </row>
    <row r="206" spans="2:44" s="199" customFormat="1" x14ac:dyDescent="0.45">
      <c r="B206" s="146"/>
      <c r="C206" s="147"/>
      <c r="D206" s="3"/>
      <c r="E206" s="172"/>
      <c r="F206" s="204"/>
      <c r="G206" s="150"/>
      <c r="H206" s="150"/>
      <c r="I206" s="150"/>
      <c r="J206" s="150"/>
      <c r="K206" s="150"/>
      <c r="L206" s="150"/>
      <c r="M206" s="150"/>
      <c r="N206" s="150"/>
      <c r="O206" s="150"/>
      <c r="P206" s="150"/>
      <c r="Q206" s="150"/>
      <c r="R206" s="150"/>
      <c r="S206" s="150"/>
      <c r="T206" s="150"/>
      <c r="U206" s="150"/>
      <c r="V206" s="150"/>
      <c r="W206" s="150"/>
      <c r="X206" s="150"/>
      <c r="Y206" s="150"/>
      <c r="Z206" s="150"/>
      <c r="AA206" s="150"/>
      <c r="AB206" s="150"/>
      <c r="AC206" s="150"/>
      <c r="AD206" s="150"/>
      <c r="AE206" s="150"/>
      <c r="AF206" s="150"/>
      <c r="AG206" s="151"/>
      <c r="AH206" s="151"/>
      <c r="AI206" s="151"/>
      <c r="AJ206" s="151"/>
      <c r="AK206" s="141" t="str">
        <f t="shared" si="136"/>
        <v/>
      </c>
      <c r="AL206" s="142" t="str">
        <f t="shared" si="137"/>
        <v/>
      </c>
      <c r="AM206" s="142" t="str">
        <f t="shared" si="138"/>
        <v/>
      </c>
      <c r="AN206" s="143" t="str">
        <f t="shared" si="139"/>
        <v/>
      </c>
      <c r="AO206" s="154"/>
      <c r="AP206" s="3"/>
      <c r="AQ206" s="145">
        <f>+COUNTIF(F206:AJ206,"－")</f>
        <v>0</v>
      </c>
      <c r="AR206" s="145">
        <f>+COUNTIF(F206:AJ206,"外")</f>
        <v>0</v>
      </c>
    </row>
    <row r="207" spans="2:44" s="199" customFormat="1" x14ac:dyDescent="0.45">
      <c r="B207" s="146"/>
      <c r="C207" s="158"/>
      <c r="D207" s="173"/>
      <c r="E207" s="174"/>
      <c r="F207" s="226"/>
      <c r="G207" s="175"/>
      <c r="H207" s="175"/>
      <c r="I207" s="175"/>
      <c r="J207" s="175"/>
      <c r="K207" s="175"/>
      <c r="L207" s="175"/>
      <c r="M207" s="175"/>
      <c r="N207" s="175"/>
      <c r="O207" s="175"/>
      <c r="P207" s="175"/>
      <c r="Q207" s="175"/>
      <c r="R207" s="175"/>
      <c r="S207" s="175"/>
      <c r="T207" s="175"/>
      <c r="U207" s="175"/>
      <c r="V207" s="175"/>
      <c r="W207" s="175"/>
      <c r="X207" s="175"/>
      <c r="Y207" s="175"/>
      <c r="Z207" s="175"/>
      <c r="AA207" s="175"/>
      <c r="AB207" s="175"/>
      <c r="AC207" s="175"/>
      <c r="AD207" s="175"/>
      <c r="AE207" s="175"/>
      <c r="AF207" s="175"/>
      <c r="AG207" s="140"/>
      <c r="AH207" s="140"/>
      <c r="AI207" s="140"/>
      <c r="AJ207" s="140"/>
      <c r="AK207" s="141" t="str">
        <f t="shared" si="136"/>
        <v/>
      </c>
      <c r="AL207" s="142" t="str">
        <f t="shared" si="137"/>
        <v/>
      </c>
      <c r="AM207" s="142" t="str">
        <f t="shared" si="138"/>
        <v/>
      </c>
      <c r="AN207" s="143" t="str">
        <f t="shared" si="139"/>
        <v/>
      </c>
      <c r="AO207" s="154"/>
      <c r="AP207" s="3"/>
      <c r="AQ207" s="145">
        <f>+COUNTIF(F207:AJ207,"－")</f>
        <v>0</v>
      </c>
      <c r="AR207" s="145">
        <f>+COUNTIF(F207:AJ207,"外")</f>
        <v>0</v>
      </c>
    </row>
    <row r="208" spans="2:44" s="199" customFormat="1" ht="15" customHeight="1" x14ac:dyDescent="0.45">
      <c r="B208" s="146"/>
      <c r="C208" s="135" t="s">
        <v>34</v>
      </c>
      <c r="D208" s="126" t="s">
        <v>10</v>
      </c>
      <c r="E208" s="176" t="s">
        <v>45</v>
      </c>
      <c r="F208" s="128"/>
      <c r="G208" s="129"/>
      <c r="H208" s="129"/>
      <c r="I208" s="129"/>
      <c r="J208" s="129"/>
      <c r="K208" s="129"/>
      <c r="L208" s="129"/>
      <c r="M208" s="129"/>
      <c r="N208" s="129"/>
      <c r="O208" s="129"/>
      <c r="P208" s="129"/>
      <c r="Q208" s="129"/>
      <c r="R208" s="129"/>
      <c r="S208" s="129"/>
      <c r="T208" s="129"/>
      <c r="U208" s="129"/>
      <c r="V208" s="129"/>
      <c r="W208" s="129"/>
      <c r="X208" s="129"/>
      <c r="Y208" s="129"/>
      <c r="Z208" s="129"/>
      <c r="AA208" s="129"/>
      <c r="AB208" s="129"/>
      <c r="AC208" s="129"/>
      <c r="AD208" s="129"/>
      <c r="AE208" s="129"/>
      <c r="AF208" s="129"/>
      <c r="AG208" s="167"/>
      <c r="AH208" s="167"/>
      <c r="AI208" s="167"/>
      <c r="AJ208" s="167"/>
      <c r="AK208" s="168"/>
      <c r="AL208" s="145"/>
      <c r="AM208" s="177"/>
      <c r="AN208" s="170"/>
      <c r="AO208" s="154"/>
      <c r="AP208" s="3"/>
      <c r="AQ208" s="7"/>
      <c r="AR208" s="7"/>
    </row>
    <row r="209" spans="2:44" s="199" customFormat="1" x14ac:dyDescent="0.45">
      <c r="B209" s="146"/>
      <c r="C209" s="147"/>
      <c r="D209" s="178" t="s">
        <v>28</v>
      </c>
      <c r="E209" s="137"/>
      <c r="F209" s="138"/>
      <c r="G209" s="139"/>
      <c r="H209" s="139"/>
      <c r="I209" s="209"/>
      <c r="J209" s="209"/>
      <c r="K209" s="139"/>
      <c r="L209" s="139"/>
      <c r="M209" s="139"/>
      <c r="N209" s="139"/>
      <c r="O209" s="209"/>
      <c r="P209" s="209"/>
      <c r="Q209" s="139"/>
      <c r="R209" s="209"/>
      <c r="S209" s="139"/>
      <c r="T209" s="139"/>
      <c r="U209" s="139"/>
      <c r="V209" s="139"/>
      <c r="W209" s="209"/>
      <c r="X209" s="209"/>
      <c r="Y209" s="139"/>
      <c r="Z209" s="209"/>
      <c r="AA209" s="139"/>
      <c r="AB209" s="139"/>
      <c r="AC209" s="139"/>
      <c r="AD209" s="139"/>
      <c r="AE209" s="209"/>
      <c r="AF209" s="209"/>
      <c r="AG209" s="209"/>
      <c r="AH209" s="209"/>
      <c r="AI209" s="139"/>
      <c r="AJ209" s="139"/>
      <c r="AK209" s="141">
        <f>IF(D209="","",COUNT($F$194:$AJ$194)-AL209)</f>
        <v>0</v>
      </c>
      <c r="AL209" s="142">
        <f>IF(D209="","",AQ209+AR209)</f>
        <v>0</v>
      </c>
      <c r="AM209" s="142">
        <f>IF(D209="","",COUNTIF(F209:AJ209,"休"))</f>
        <v>0</v>
      </c>
      <c r="AN209" s="143" t="str">
        <f>IF(D209="","",IFERROR(ROUND(AM209/AK209,3),""))</f>
        <v/>
      </c>
      <c r="AO209" s="154"/>
      <c r="AP209" s="3"/>
      <c r="AQ209" s="145">
        <f>+COUNTIF(F209:AJ209,"－")</f>
        <v>0</v>
      </c>
      <c r="AR209" s="145">
        <f>+COUNTIF(F209:AJ209,"外")</f>
        <v>0</v>
      </c>
    </row>
    <row r="210" spans="2:44" s="199" customFormat="1" x14ac:dyDescent="0.45">
      <c r="B210" s="146"/>
      <c r="C210" s="147"/>
      <c r="D210" s="3"/>
      <c r="E210" s="172"/>
      <c r="F210" s="149"/>
      <c r="G210" s="150"/>
      <c r="H210" s="150"/>
      <c r="I210" s="150"/>
      <c r="J210" s="150"/>
      <c r="K210" s="150"/>
      <c r="L210" s="150"/>
      <c r="M210" s="150"/>
      <c r="N210" s="150"/>
      <c r="O210" s="150"/>
      <c r="P210" s="150"/>
      <c r="Q210" s="150"/>
      <c r="R210" s="150"/>
      <c r="S210" s="150"/>
      <c r="T210" s="150"/>
      <c r="U210" s="150"/>
      <c r="V210" s="150"/>
      <c r="W210" s="150"/>
      <c r="X210" s="150"/>
      <c r="Y210" s="150"/>
      <c r="Z210" s="150"/>
      <c r="AA210" s="150"/>
      <c r="AB210" s="150"/>
      <c r="AC210" s="150"/>
      <c r="AD210" s="150"/>
      <c r="AE210" s="150"/>
      <c r="AF210" s="150"/>
      <c r="AG210" s="151"/>
      <c r="AH210" s="151"/>
      <c r="AI210" s="151"/>
      <c r="AJ210" s="151"/>
      <c r="AK210" s="141" t="str">
        <f t="shared" ref="AK210:AK212" si="140">IF(D210="","",COUNT($F$194:$AJ$194)-AL210)</f>
        <v/>
      </c>
      <c r="AL210" s="142" t="str">
        <f t="shared" ref="AL210:AL212" si="141">IF(D210="","",AQ210+AR210)</f>
        <v/>
      </c>
      <c r="AM210" s="142" t="str">
        <f t="shared" ref="AM210:AM212" si="142">IF(D210="","",COUNTIF(F210:AJ210,"休"))</f>
        <v/>
      </c>
      <c r="AN210" s="143" t="str">
        <f t="shared" ref="AN210:AN212" si="143">IF(D210="","",IFERROR(ROUND(AM210/AK210,3),""))</f>
        <v/>
      </c>
      <c r="AO210" s="154"/>
      <c r="AP210" s="3"/>
      <c r="AQ210" s="145">
        <f>+COUNTIF(F210:AJ210,"－")</f>
        <v>0</v>
      </c>
      <c r="AR210" s="145">
        <f>+COUNTIF(F210:AJ210,"外")</f>
        <v>0</v>
      </c>
    </row>
    <row r="211" spans="2:44" s="199" customFormat="1" x14ac:dyDescent="0.45">
      <c r="B211" s="146"/>
      <c r="C211" s="147"/>
      <c r="D211" s="180"/>
      <c r="E211" s="172"/>
      <c r="F211" s="149"/>
      <c r="G211" s="150"/>
      <c r="H211" s="150"/>
      <c r="I211" s="150"/>
      <c r="J211" s="150"/>
      <c r="K211" s="150"/>
      <c r="L211" s="150"/>
      <c r="M211" s="150"/>
      <c r="N211" s="150"/>
      <c r="O211" s="150"/>
      <c r="P211" s="150"/>
      <c r="Q211" s="150"/>
      <c r="R211" s="150"/>
      <c r="S211" s="150"/>
      <c r="T211" s="150"/>
      <c r="U211" s="150"/>
      <c r="V211" s="150"/>
      <c r="W211" s="150"/>
      <c r="X211" s="150"/>
      <c r="Y211" s="150"/>
      <c r="Z211" s="150"/>
      <c r="AA211" s="150"/>
      <c r="AB211" s="150"/>
      <c r="AC211" s="150"/>
      <c r="AD211" s="150"/>
      <c r="AE211" s="150"/>
      <c r="AF211" s="150"/>
      <c r="AG211" s="151"/>
      <c r="AH211" s="151"/>
      <c r="AI211" s="151"/>
      <c r="AJ211" s="151"/>
      <c r="AK211" s="141" t="str">
        <f t="shared" si="140"/>
        <v/>
      </c>
      <c r="AL211" s="142" t="str">
        <f t="shared" si="141"/>
        <v/>
      </c>
      <c r="AM211" s="142" t="str">
        <f t="shared" si="142"/>
        <v/>
      </c>
      <c r="AN211" s="143" t="str">
        <f t="shared" si="143"/>
        <v/>
      </c>
      <c r="AO211" s="154"/>
      <c r="AP211" s="3"/>
      <c r="AQ211" s="145">
        <f>+COUNTIF(F211:AJ211,"－")</f>
        <v>0</v>
      </c>
      <c r="AR211" s="145">
        <f>+COUNTIF(F211:AJ211,"外")</f>
        <v>0</v>
      </c>
    </row>
    <row r="212" spans="2:44" s="199" customFormat="1" ht="13.8" thickBot="1" x14ac:dyDescent="0.5">
      <c r="B212" s="157"/>
      <c r="C212" s="158"/>
      <c r="D212" s="173"/>
      <c r="E212" s="174"/>
      <c r="F212" s="225"/>
      <c r="G212" s="162"/>
      <c r="H212" s="162"/>
      <c r="I212" s="162"/>
      <c r="J212" s="162"/>
      <c r="K212" s="162"/>
      <c r="L212" s="162"/>
      <c r="M212" s="162"/>
      <c r="N212" s="162"/>
      <c r="O212" s="162"/>
      <c r="P212" s="162"/>
      <c r="Q212" s="162"/>
      <c r="R212" s="162"/>
      <c r="S212" s="162"/>
      <c r="T212" s="162"/>
      <c r="U212" s="162"/>
      <c r="V212" s="162"/>
      <c r="W212" s="162"/>
      <c r="X212" s="162"/>
      <c r="Y212" s="162"/>
      <c r="Z212" s="162"/>
      <c r="AA212" s="162"/>
      <c r="AB212" s="162"/>
      <c r="AC212" s="162"/>
      <c r="AD212" s="162"/>
      <c r="AE212" s="162"/>
      <c r="AF212" s="162"/>
      <c r="AG212" s="182"/>
      <c r="AH212" s="182"/>
      <c r="AI212" s="182"/>
      <c r="AJ212" s="182"/>
      <c r="AK212" s="183" t="str">
        <f t="shared" si="140"/>
        <v/>
      </c>
      <c r="AL212" s="165" t="str">
        <f t="shared" si="141"/>
        <v/>
      </c>
      <c r="AM212" s="165" t="str">
        <f t="shared" si="142"/>
        <v/>
      </c>
      <c r="AN212" s="143" t="str">
        <f t="shared" si="143"/>
        <v/>
      </c>
      <c r="AO212" s="185"/>
      <c r="AP212" s="3"/>
      <c r="AQ212" s="145">
        <f>+COUNTIF(F212:AJ212,"－")</f>
        <v>0</v>
      </c>
      <c r="AR212" s="145">
        <f>+COUNTIF(F212:AJ212,"外")</f>
        <v>0</v>
      </c>
    </row>
    <row r="213" spans="2:44" ht="13.8" thickBot="1" x14ac:dyDescent="0.5">
      <c r="B213" s="186"/>
      <c r="C213" s="187"/>
      <c r="D213" s="180"/>
      <c r="E213" s="98"/>
      <c r="F213" s="140"/>
      <c r="G213" s="140"/>
      <c r="H213" s="140"/>
      <c r="I213" s="140"/>
      <c r="J213" s="140"/>
      <c r="K213" s="140"/>
      <c r="L213" s="140"/>
      <c r="M213" s="140"/>
      <c r="N213" s="140"/>
      <c r="O213" s="140"/>
      <c r="P213" s="140"/>
      <c r="Q213" s="140"/>
      <c r="R213" s="140"/>
      <c r="S213" s="140"/>
      <c r="T213" s="140"/>
      <c r="U213" s="140"/>
      <c r="V213" s="140"/>
      <c r="W213" s="140"/>
      <c r="X213" s="140"/>
      <c r="Y213" s="140"/>
      <c r="Z213" s="140"/>
      <c r="AA213" s="140"/>
      <c r="AB213" s="140"/>
      <c r="AC213" s="140"/>
      <c r="AD213" s="140"/>
      <c r="AE213" s="140"/>
      <c r="AF213" s="140"/>
      <c r="AG213" s="140"/>
      <c r="AH213" s="140"/>
      <c r="AI213" s="140"/>
      <c r="AJ213" s="140"/>
      <c r="AK213" s="188"/>
      <c r="AL213" s="189"/>
      <c r="AN213" s="190" t="s">
        <v>46</v>
      </c>
      <c r="AO213" s="191" t="e">
        <f>IF(AO197&gt;=0.285,"OK","NG")</f>
        <v>#DIV/0!</v>
      </c>
      <c r="AQ213" s="189"/>
      <c r="AR213" s="189"/>
    </row>
    <row r="214" spans="2:44" x14ac:dyDescent="0.45">
      <c r="B214" s="186"/>
      <c r="C214" s="187"/>
      <c r="D214" s="180"/>
      <c r="E214" s="98"/>
      <c r="F214" s="140"/>
      <c r="G214" s="140"/>
      <c r="H214" s="140"/>
      <c r="I214" s="140"/>
      <c r="J214" s="140"/>
      <c r="K214" s="140"/>
      <c r="L214" s="140"/>
      <c r="M214" s="140"/>
      <c r="N214" s="140"/>
      <c r="O214" s="140"/>
      <c r="P214" s="140"/>
      <c r="Q214" s="140"/>
      <c r="R214" s="140"/>
      <c r="S214" s="140"/>
      <c r="T214" s="140"/>
      <c r="U214" s="140"/>
      <c r="V214" s="140"/>
      <c r="W214" s="140"/>
      <c r="X214" s="140"/>
      <c r="Y214" s="140"/>
      <c r="Z214" s="140"/>
      <c r="AA214" s="140"/>
      <c r="AB214" s="140"/>
      <c r="AC214" s="140"/>
      <c r="AD214" s="140"/>
      <c r="AE214" s="140"/>
      <c r="AF214" s="140"/>
      <c r="AG214" s="140"/>
      <c r="AH214" s="140"/>
      <c r="AI214" s="140"/>
      <c r="AJ214" s="140"/>
      <c r="AK214" s="188"/>
      <c r="AL214" s="189"/>
      <c r="AN214" s="230"/>
      <c r="AO214" s="143"/>
      <c r="AQ214" s="189"/>
      <c r="AR214" s="189"/>
    </row>
    <row r="215" spans="2:44" hidden="1" x14ac:dyDescent="0.45">
      <c r="F215" s="4" t="e">
        <f>YEAR(F218)</f>
        <v>#VALUE!</v>
      </c>
      <c r="G215" s="4" t="e">
        <f>MONTH(F218)</f>
        <v>#VALUE!</v>
      </c>
    </row>
    <row r="216" spans="2:44" x14ac:dyDescent="0.45">
      <c r="B216" s="99"/>
      <c r="C216" s="100"/>
      <c r="D216" s="101"/>
      <c r="E216" s="193" t="s">
        <v>35</v>
      </c>
      <c r="F216" s="103" t="e">
        <f>F218</f>
        <v>#VALUE!</v>
      </c>
      <c r="G216" s="104"/>
      <c r="H216" s="104"/>
      <c r="I216" s="104"/>
      <c r="J216" s="104"/>
      <c r="K216" s="104"/>
      <c r="L216" s="104"/>
      <c r="M216" s="104"/>
      <c r="N216" s="104"/>
      <c r="O216" s="104"/>
      <c r="P216" s="104"/>
      <c r="Q216" s="104"/>
      <c r="R216" s="104"/>
      <c r="S216" s="104"/>
      <c r="T216" s="104"/>
      <c r="U216" s="104"/>
      <c r="V216" s="104"/>
      <c r="W216" s="104"/>
      <c r="X216" s="104"/>
      <c r="Y216" s="104"/>
      <c r="Z216" s="104"/>
      <c r="AA216" s="104"/>
      <c r="AB216" s="104"/>
      <c r="AC216" s="104"/>
      <c r="AD216" s="104"/>
      <c r="AE216" s="104"/>
      <c r="AF216" s="104"/>
      <c r="AG216" s="104"/>
      <c r="AH216" s="104"/>
      <c r="AI216" s="104"/>
      <c r="AJ216" s="104"/>
      <c r="AK216" s="215" t="s">
        <v>36</v>
      </c>
      <c r="AL216" s="216" t="s">
        <v>37</v>
      </c>
      <c r="AM216" s="217" t="s">
        <v>13</v>
      </c>
      <c r="AN216" s="28" t="s">
        <v>38</v>
      </c>
      <c r="AO216" s="26" t="s">
        <v>39</v>
      </c>
      <c r="AQ216" s="106" t="s">
        <v>40</v>
      </c>
      <c r="AR216" s="106" t="s">
        <v>41</v>
      </c>
    </row>
    <row r="217" spans="2:44" ht="13.5" hidden="1" customHeight="1" x14ac:dyDescent="0.45">
      <c r="B217" s="107"/>
      <c r="C217" s="108"/>
      <c r="D217" s="109"/>
      <c r="E217" s="194"/>
      <c r="F217" s="115" t="e">
        <f>DATE($F215,$G215,1)</f>
        <v>#VALUE!</v>
      </c>
      <c r="G217" s="115" t="e">
        <f t="shared" ref="G217:AJ217" si="144">F217+1</f>
        <v>#VALUE!</v>
      </c>
      <c r="H217" s="115" t="e">
        <f t="shared" si="144"/>
        <v>#VALUE!</v>
      </c>
      <c r="I217" s="115" t="e">
        <f t="shared" si="144"/>
        <v>#VALUE!</v>
      </c>
      <c r="J217" s="115" t="e">
        <f t="shared" si="144"/>
        <v>#VALUE!</v>
      </c>
      <c r="K217" s="115" t="e">
        <f t="shared" si="144"/>
        <v>#VALUE!</v>
      </c>
      <c r="L217" s="115" t="e">
        <f t="shared" si="144"/>
        <v>#VALUE!</v>
      </c>
      <c r="M217" s="115" t="e">
        <f t="shared" si="144"/>
        <v>#VALUE!</v>
      </c>
      <c r="N217" s="115" t="e">
        <f t="shared" si="144"/>
        <v>#VALUE!</v>
      </c>
      <c r="O217" s="115" t="e">
        <f t="shared" si="144"/>
        <v>#VALUE!</v>
      </c>
      <c r="P217" s="115" t="e">
        <f t="shared" si="144"/>
        <v>#VALUE!</v>
      </c>
      <c r="Q217" s="115" t="e">
        <f t="shared" si="144"/>
        <v>#VALUE!</v>
      </c>
      <c r="R217" s="115" t="e">
        <f t="shared" si="144"/>
        <v>#VALUE!</v>
      </c>
      <c r="S217" s="115" t="e">
        <f t="shared" si="144"/>
        <v>#VALUE!</v>
      </c>
      <c r="T217" s="115" t="e">
        <f t="shared" si="144"/>
        <v>#VALUE!</v>
      </c>
      <c r="U217" s="115" t="e">
        <f t="shared" si="144"/>
        <v>#VALUE!</v>
      </c>
      <c r="V217" s="115" t="e">
        <f t="shared" si="144"/>
        <v>#VALUE!</v>
      </c>
      <c r="W217" s="115" t="e">
        <f t="shared" si="144"/>
        <v>#VALUE!</v>
      </c>
      <c r="X217" s="115" t="e">
        <f t="shared" si="144"/>
        <v>#VALUE!</v>
      </c>
      <c r="Y217" s="115" t="e">
        <f t="shared" si="144"/>
        <v>#VALUE!</v>
      </c>
      <c r="Z217" s="115" t="e">
        <f t="shared" si="144"/>
        <v>#VALUE!</v>
      </c>
      <c r="AA217" s="115" t="e">
        <f t="shared" si="144"/>
        <v>#VALUE!</v>
      </c>
      <c r="AB217" s="115" t="e">
        <f t="shared" si="144"/>
        <v>#VALUE!</v>
      </c>
      <c r="AC217" s="115" t="e">
        <f t="shared" si="144"/>
        <v>#VALUE!</v>
      </c>
      <c r="AD217" s="115" t="e">
        <f t="shared" si="144"/>
        <v>#VALUE!</v>
      </c>
      <c r="AE217" s="115" t="e">
        <f t="shared" si="144"/>
        <v>#VALUE!</v>
      </c>
      <c r="AF217" s="115" t="e">
        <f t="shared" si="144"/>
        <v>#VALUE!</v>
      </c>
      <c r="AG217" s="115" t="e">
        <f t="shared" si="144"/>
        <v>#VALUE!</v>
      </c>
      <c r="AH217" s="115" t="e">
        <f t="shared" si="144"/>
        <v>#VALUE!</v>
      </c>
      <c r="AI217" s="115" t="e">
        <f t="shared" si="144"/>
        <v>#VALUE!</v>
      </c>
      <c r="AJ217" s="115" t="e">
        <f t="shared" si="144"/>
        <v>#VALUE!</v>
      </c>
      <c r="AK217" s="218"/>
      <c r="AL217" s="219"/>
      <c r="AM217" s="220"/>
      <c r="AN217" s="28"/>
      <c r="AO217" s="26"/>
      <c r="AQ217" s="106"/>
      <c r="AR217" s="106"/>
    </row>
    <row r="218" spans="2:44" x14ac:dyDescent="0.45">
      <c r="B218" s="107"/>
      <c r="C218" s="108"/>
      <c r="D218" s="109"/>
      <c r="E218" s="195" t="s">
        <v>42</v>
      </c>
      <c r="F218" s="196" t="e">
        <f>IF(EDATE(F193,1)&gt;$F$7,"",EDATE(F193,1))</f>
        <v>#VALUE!</v>
      </c>
      <c r="G218" s="115" t="e">
        <f t="shared" ref="G218:AJ218" si="145">IF(G217&gt;$F$7,"",IF(F218=EOMONTH(DATE($F215,$G215,1),0),"",IF(F218="","",F218+1)))</f>
        <v>#VALUE!</v>
      </c>
      <c r="H218" s="115" t="e">
        <f t="shared" si="145"/>
        <v>#VALUE!</v>
      </c>
      <c r="I218" s="115" t="e">
        <f t="shared" si="145"/>
        <v>#VALUE!</v>
      </c>
      <c r="J218" s="115" t="e">
        <f t="shared" si="145"/>
        <v>#VALUE!</v>
      </c>
      <c r="K218" s="115" t="e">
        <f t="shared" si="145"/>
        <v>#VALUE!</v>
      </c>
      <c r="L218" s="115" t="e">
        <f t="shared" si="145"/>
        <v>#VALUE!</v>
      </c>
      <c r="M218" s="115" t="e">
        <f t="shared" si="145"/>
        <v>#VALUE!</v>
      </c>
      <c r="N218" s="115" t="e">
        <f t="shared" si="145"/>
        <v>#VALUE!</v>
      </c>
      <c r="O218" s="115" t="e">
        <f t="shared" si="145"/>
        <v>#VALUE!</v>
      </c>
      <c r="P218" s="115" t="e">
        <f t="shared" si="145"/>
        <v>#VALUE!</v>
      </c>
      <c r="Q218" s="115" t="e">
        <f t="shared" si="145"/>
        <v>#VALUE!</v>
      </c>
      <c r="R218" s="115" t="e">
        <f t="shared" si="145"/>
        <v>#VALUE!</v>
      </c>
      <c r="S218" s="115" t="e">
        <f t="shared" si="145"/>
        <v>#VALUE!</v>
      </c>
      <c r="T218" s="115" t="e">
        <f t="shared" si="145"/>
        <v>#VALUE!</v>
      </c>
      <c r="U218" s="115" t="e">
        <f t="shared" si="145"/>
        <v>#VALUE!</v>
      </c>
      <c r="V218" s="115" t="e">
        <f t="shared" si="145"/>
        <v>#VALUE!</v>
      </c>
      <c r="W218" s="115" t="e">
        <f t="shared" si="145"/>
        <v>#VALUE!</v>
      </c>
      <c r="X218" s="115" t="e">
        <f t="shared" si="145"/>
        <v>#VALUE!</v>
      </c>
      <c r="Y218" s="115" t="e">
        <f t="shared" si="145"/>
        <v>#VALUE!</v>
      </c>
      <c r="Z218" s="115" t="e">
        <f t="shared" si="145"/>
        <v>#VALUE!</v>
      </c>
      <c r="AA218" s="115" t="e">
        <f t="shared" si="145"/>
        <v>#VALUE!</v>
      </c>
      <c r="AB218" s="115" t="e">
        <f t="shared" si="145"/>
        <v>#VALUE!</v>
      </c>
      <c r="AC218" s="115" t="e">
        <f t="shared" si="145"/>
        <v>#VALUE!</v>
      </c>
      <c r="AD218" s="115" t="e">
        <f t="shared" si="145"/>
        <v>#VALUE!</v>
      </c>
      <c r="AE218" s="115" t="e">
        <f t="shared" si="145"/>
        <v>#VALUE!</v>
      </c>
      <c r="AF218" s="115" t="e">
        <f t="shared" si="145"/>
        <v>#VALUE!</v>
      </c>
      <c r="AG218" s="115" t="e">
        <f t="shared" si="145"/>
        <v>#VALUE!</v>
      </c>
      <c r="AH218" s="115" t="e">
        <f t="shared" si="145"/>
        <v>#VALUE!</v>
      </c>
      <c r="AI218" s="115" t="e">
        <f t="shared" si="145"/>
        <v>#VALUE!</v>
      </c>
      <c r="AJ218" s="115" t="e">
        <f t="shared" si="145"/>
        <v>#VALUE!</v>
      </c>
      <c r="AK218" s="218"/>
      <c r="AL218" s="219"/>
      <c r="AM218" s="220"/>
      <c r="AN218" s="28"/>
      <c r="AO218" s="26"/>
      <c r="AQ218" s="106"/>
      <c r="AR218" s="106"/>
    </row>
    <row r="219" spans="2:44" s="199" customFormat="1" x14ac:dyDescent="0.45">
      <c r="B219" s="117"/>
      <c r="C219" s="118"/>
      <c r="D219" s="119"/>
      <c r="E219" s="197" t="s">
        <v>43</v>
      </c>
      <c r="F219" s="198" t="str">
        <f>IFERROR(TEXT(WEEKDAY(+F218),"aaa"),"")</f>
        <v/>
      </c>
      <c r="G219" s="198" t="str">
        <f t="shared" ref="G219:AJ219" si="146">IFERROR(TEXT(WEEKDAY(+G218),"aaa"),"")</f>
        <v/>
      </c>
      <c r="H219" s="198" t="str">
        <f t="shared" si="146"/>
        <v/>
      </c>
      <c r="I219" s="198" t="str">
        <f t="shared" si="146"/>
        <v/>
      </c>
      <c r="J219" s="198" t="str">
        <f t="shared" si="146"/>
        <v/>
      </c>
      <c r="K219" s="198" t="str">
        <f t="shared" si="146"/>
        <v/>
      </c>
      <c r="L219" s="198" t="str">
        <f t="shared" si="146"/>
        <v/>
      </c>
      <c r="M219" s="198" t="str">
        <f t="shared" si="146"/>
        <v/>
      </c>
      <c r="N219" s="198" t="str">
        <f t="shared" si="146"/>
        <v/>
      </c>
      <c r="O219" s="198" t="str">
        <f t="shared" si="146"/>
        <v/>
      </c>
      <c r="P219" s="198" t="str">
        <f t="shared" si="146"/>
        <v/>
      </c>
      <c r="Q219" s="198" t="str">
        <f t="shared" si="146"/>
        <v/>
      </c>
      <c r="R219" s="198" t="str">
        <f t="shared" si="146"/>
        <v/>
      </c>
      <c r="S219" s="198" t="str">
        <f t="shared" si="146"/>
        <v/>
      </c>
      <c r="T219" s="198" t="str">
        <f t="shared" si="146"/>
        <v/>
      </c>
      <c r="U219" s="198" t="str">
        <f t="shared" si="146"/>
        <v/>
      </c>
      <c r="V219" s="198" t="str">
        <f t="shared" si="146"/>
        <v/>
      </c>
      <c r="W219" s="198" t="str">
        <f t="shared" si="146"/>
        <v/>
      </c>
      <c r="X219" s="198" t="str">
        <f t="shared" si="146"/>
        <v/>
      </c>
      <c r="Y219" s="198" t="str">
        <f t="shared" si="146"/>
        <v/>
      </c>
      <c r="Z219" s="198" t="str">
        <f t="shared" si="146"/>
        <v/>
      </c>
      <c r="AA219" s="198" t="str">
        <f t="shared" si="146"/>
        <v/>
      </c>
      <c r="AB219" s="198" t="str">
        <f t="shared" si="146"/>
        <v/>
      </c>
      <c r="AC219" s="198" t="str">
        <f t="shared" si="146"/>
        <v/>
      </c>
      <c r="AD219" s="198" t="str">
        <f t="shared" si="146"/>
        <v/>
      </c>
      <c r="AE219" s="198" t="str">
        <f t="shared" si="146"/>
        <v/>
      </c>
      <c r="AF219" s="198" t="str">
        <f t="shared" si="146"/>
        <v/>
      </c>
      <c r="AG219" s="198" t="str">
        <f t="shared" si="146"/>
        <v/>
      </c>
      <c r="AH219" s="198" t="str">
        <f t="shared" si="146"/>
        <v/>
      </c>
      <c r="AI219" s="198" t="str">
        <f t="shared" si="146"/>
        <v/>
      </c>
      <c r="AJ219" s="198" t="str">
        <f t="shared" si="146"/>
        <v/>
      </c>
      <c r="AK219" s="218"/>
      <c r="AL219" s="219"/>
      <c r="AM219" s="220"/>
      <c r="AN219" s="28"/>
      <c r="AO219" s="26"/>
      <c r="AP219" s="3"/>
      <c r="AQ219" s="106"/>
      <c r="AR219" s="106"/>
    </row>
    <row r="220" spans="2:44" s="199" customFormat="1" ht="21" customHeight="1" x14ac:dyDescent="0.45">
      <c r="B220" s="200" t="s">
        <v>44</v>
      </c>
      <c r="C220" s="201" t="s">
        <v>9</v>
      </c>
      <c r="D220" s="126" t="s">
        <v>10</v>
      </c>
      <c r="E220" s="127" t="s">
        <v>45</v>
      </c>
      <c r="F220" s="128" t="s">
        <v>47</v>
      </c>
      <c r="G220" s="129" t="s">
        <v>47</v>
      </c>
      <c r="H220" s="129" t="s">
        <v>47</v>
      </c>
      <c r="I220" s="129" t="s">
        <v>47</v>
      </c>
      <c r="J220" s="129" t="s">
        <v>47</v>
      </c>
      <c r="K220" s="129" t="s">
        <v>47</v>
      </c>
      <c r="L220" s="129" t="s">
        <v>47</v>
      </c>
      <c r="M220" s="129" t="s">
        <v>47</v>
      </c>
      <c r="N220" s="129" t="s">
        <v>47</v>
      </c>
      <c r="O220" s="129" t="s">
        <v>47</v>
      </c>
      <c r="P220" s="129" t="s">
        <v>47</v>
      </c>
      <c r="Q220" s="129" t="s">
        <v>47</v>
      </c>
      <c r="R220" s="129" t="s">
        <v>47</v>
      </c>
      <c r="S220" s="129" t="s">
        <v>47</v>
      </c>
      <c r="T220" s="129" t="s">
        <v>47</v>
      </c>
      <c r="U220" s="129" t="s">
        <v>47</v>
      </c>
      <c r="V220" s="129" t="s">
        <v>47</v>
      </c>
      <c r="W220" s="129" t="s">
        <v>47</v>
      </c>
      <c r="X220" s="129" t="s">
        <v>47</v>
      </c>
      <c r="Y220" s="129" t="s">
        <v>47</v>
      </c>
      <c r="Z220" s="129" t="s">
        <v>47</v>
      </c>
      <c r="AA220" s="129" t="s">
        <v>47</v>
      </c>
      <c r="AB220" s="129" t="s">
        <v>47</v>
      </c>
      <c r="AC220" s="129" t="s">
        <v>47</v>
      </c>
      <c r="AD220" s="129" t="s">
        <v>47</v>
      </c>
      <c r="AE220" s="129" t="s">
        <v>47</v>
      </c>
      <c r="AF220" s="129" t="s">
        <v>47</v>
      </c>
      <c r="AG220" s="129" t="s">
        <v>47</v>
      </c>
      <c r="AH220" s="129" t="s">
        <v>47</v>
      </c>
      <c r="AI220" s="129" t="s">
        <v>47</v>
      </c>
      <c r="AJ220" s="231" t="s">
        <v>47</v>
      </c>
      <c r="AK220" s="221"/>
      <c r="AL220" s="222"/>
      <c r="AM220" s="223"/>
      <c r="AN220" s="131" t="s">
        <v>22</v>
      </c>
      <c r="AO220" s="130" t="s">
        <v>23</v>
      </c>
      <c r="AP220" s="3"/>
      <c r="AQ220" s="132"/>
      <c r="AR220" s="132"/>
    </row>
    <row r="221" spans="2:44" s="199" customFormat="1" ht="13.5" customHeight="1" x14ac:dyDescent="0.45">
      <c r="B221" s="134" t="s">
        <v>24</v>
      </c>
      <c r="C221" s="135" t="s">
        <v>25</v>
      </c>
      <c r="D221" s="136" t="s">
        <v>26</v>
      </c>
      <c r="E221" s="137"/>
      <c r="F221" s="232"/>
      <c r="G221" s="209"/>
      <c r="H221" s="209"/>
      <c r="I221" s="209"/>
      <c r="J221" s="209"/>
      <c r="K221" s="209"/>
      <c r="L221" s="209"/>
      <c r="M221" s="209"/>
      <c r="N221" s="209"/>
      <c r="O221" s="209"/>
      <c r="P221" s="209"/>
      <c r="Q221" s="209"/>
      <c r="R221" s="209"/>
      <c r="S221" s="209"/>
      <c r="T221" s="209"/>
      <c r="U221" s="209"/>
      <c r="V221" s="209"/>
      <c r="W221" s="209"/>
      <c r="X221" s="209"/>
      <c r="Y221" s="209"/>
      <c r="Z221" s="209"/>
      <c r="AA221" s="209"/>
      <c r="AB221" s="209"/>
      <c r="AC221" s="209"/>
      <c r="AD221" s="209"/>
      <c r="AE221" s="209"/>
      <c r="AF221" s="209"/>
      <c r="AG221" s="209"/>
      <c r="AH221" s="209"/>
      <c r="AI221" s="209"/>
      <c r="AJ221" s="233"/>
      <c r="AK221" s="141">
        <f>IF(D221="","",COUNT($F$218:$AJ$218)-AL221)</f>
        <v>0</v>
      </c>
      <c r="AL221" s="142">
        <f>IF(D221="","",AQ221+AR221)</f>
        <v>0</v>
      </c>
      <c r="AM221" s="142">
        <f>IF(D221="","",COUNTIF(F221:AJ221,"休"))</f>
        <v>0</v>
      </c>
      <c r="AN221" s="143" t="str">
        <f>IF(D221="","",IFERROR(ROUND(AM221/AK221,3),""))</f>
        <v/>
      </c>
      <c r="AO221" s="144" t="e">
        <f>ROUND(AVERAGE(AN221:AN236),3)</f>
        <v>#DIV/0!</v>
      </c>
      <c r="AP221" s="3"/>
      <c r="AQ221" s="145">
        <f>+COUNTIF(F221:AJ221,"－")</f>
        <v>0</v>
      </c>
      <c r="AR221" s="145">
        <f>+COUNTIF(F221:AJ221,"外")</f>
        <v>0</v>
      </c>
    </row>
    <row r="222" spans="2:44" s="199" customFormat="1" ht="13.5" customHeight="1" x14ac:dyDescent="0.45">
      <c r="B222" s="146"/>
      <c r="C222" s="147"/>
      <c r="D222" s="148" t="s">
        <v>28</v>
      </c>
      <c r="E222" s="137"/>
      <c r="F222" s="149"/>
      <c r="G222" s="150"/>
      <c r="H222" s="150"/>
      <c r="I222" s="150"/>
      <c r="J222" s="150"/>
      <c r="K222" s="150"/>
      <c r="L222" s="150"/>
      <c r="M222" s="150"/>
      <c r="N222" s="150"/>
      <c r="O222" s="150"/>
      <c r="P222" s="150"/>
      <c r="Q222" s="150"/>
      <c r="R222" s="150"/>
      <c r="S222" s="150"/>
      <c r="T222" s="150"/>
      <c r="U222" s="150"/>
      <c r="V222" s="150"/>
      <c r="W222" s="150"/>
      <c r="X222" s="150"/>
      <c r="Y222" s="150"/>
      <c r="Z222" s="150"/>
      <c r="AA222" s="150"/>
      <c r="AB222" s="150"/>
      <c r="AC222" s="150"/>
      <c r="AD222" s="150"/>
      <c r="AE222" s="150"/>
      <c r="AF222" s="150"/>
      <c r="AG222" s="150"/>
      <c r="AH222" s="150"/>
      <c r="AI222" s="150"/>
      <c r="AJ222" s="206"/>
      <c r="AK222" s="141">
        <f t="shared" ref="AK222:AK226" si="147">IF(D222="","",COUNT($F$218:$AJ$218)-AL222)</f>
        <v>0</v>
      </c>
      <c r="AL222" s="142">
        <f t="shared" ref="AL222:AL226" si="148">IF(D222="","",AQ222+AR222)</f>
        <v>0</v>
      </c>
      <c r="AM222" s="142">
        <f t="shared" ref="AM222:AM226" si="149">IF(D222="","",COUNTIF(F222:AJ222,"休"))</f>
        <v>0</v>
      </c>
      <c r="AN222" s="143" t="str">
        <f t="shared" ref="AN222:AN226" si="150">IF(D222="","",IFERROR(ROUND(AM222/AK222,3),""))</f>
        <v/>
      </c>
      <c r="AO222" s="154"/>
      <c r="AP222" s="3"/>
      <c r="AQ222" s="145">
        <f>+COUNTIF(F222:AJ222,"－")</f>
        <v>0</v>
      </c>
      <c r="AR222" s="145">
        <f>+COUNTIF(F222:AJ222,"外")</f>
        <v>0</v>
      </c>
    </row>
    <row r="223" spans="2:44" s="199" customFormat="1" x14ac:dyDescent="0.45">
      <c r="B223" s="146"/>
      <c r="C223" s="147"/>
      <c r="D223" s="155" t="s">
        <v>29</v>
      </c>
      <c r="E223" s="137"/>
      <c r="F223" s="149"/>
      <c r="G223" s="150"/>
      <c r="H223" s="150"/>
      <c r="I223" s="150"/>
      <c r="J223" s="150"/>
      <c r="K223" s="150"/>
      <c r="L223" s="150"/>
      <c r="M223" s="150"/>
      <c r="N223" s="150"/>
      <c r="O223" s="150"/>
      <c r="P223" s="150"/>
      <c r="Q223" s="150"/>
      <c r="R223" s="150"/>
      <c r="S223" s="150"/>
      <c r="T223" s="150"/>
      <c r="U223" s="150"/>
      <c r="V223" s="150"/>
      <c r="W223" s="150"/>
      <c r="X223" s="150"/>
      <c r="Y223" s="150"/>
      <c r="Z223" s="150"/>
      <c r="AA223" s="150"/>
      <c r="AB223" s="150"/>
      <c r="AC223" s="150"/>
      <c r="AD223" s="150"/>
      <c r="AE223" s="150"/>
      <c r="AF223" s="150"/>
      <c r="AG223" s="150"/>
      <c r="AH223" s="150"/>
      <c r="AI223" s="150"/>
      <c r="AJ223" s="206"/>
      <c r="AK223" s="141">
        <f t="shared" si="147"/>
        <v>0</v>
      </c>
      <c r="AL223" s="142">
        <f t="shared" si="148"/>
        <v>0</v>
      </c>
      <c r="AM223" s="142">
        <f t="shared" si="149"/>
        <v>0</v>
      </c>
      <c r="AN223" s="143" t="str">
        <f t="shared" si="150"/>
        <v/>
      </c>
      <c r="AO223" s="154"/>
      <c r="AP223" s="3"/>
      <c r="AQ223" s="145">
        <f>+COUNTIF(F223:AJ223,"－")</f>
        <v>0</v>
      </c>
      <c r="AR223" s="145">
        <f t="shared" ref="AR223:AR226" si="151">+COUNTIF(F223:AJ223,"外")</f>
        <v>0</v>
      </c>
    </row>
    <row r="224" spans="2:44" s="199" customFormat="1" x14ac:dyDescent="0.45">
      <c r="B224" s="146"/>
      <c r="C224" s="147"/>
      <c r="D224" s="155" t="s">
        <v>30</v>
      </c>
      <c r="E224" s="156"/>
      <c r="F224" s="149"/>
      <c r="G224" s="150"/>
      <c r="H224" s="150"/>
      <c r="I224" s="150"/>
      <c r="J224" s="150"/>
      <c r="K224" s="150"/>
      <c r="L224" s="150"/>
      <c r="M224" s="150"/>
      <c r="N224" s="150"/>
      <c r="O224" s="150"/>
      <c r="P224" s="150"/>
      <c r="Q224" s="150"/>
      <c r="R224" s="150"/>
      <c r="S224" s="150"/>
      <c r="T224" s="150"/>
      <c r="U224" s="150"/>
      <c r="V224" s="150"/>
      <c r="W224" s="150"/>
      <c r="X224" s="150"/>
      <c r="Y224" s="150"/>
      <c r="Z224" s="150"/>
      <c r="AA224" s="150"/>
      <c r="AB224" s="150"/>
      <c r="AC224" s="150"/>
      <c r="AD224" s="150"/>
      <c r="AE224" s="150"/>
      <c r="AF224" s="150"/>
      <c r="AG224" s="150"/>
      <c r="AH224" s="150"/>
      <c r="AI224" s="150"/>
      <c r="AJ224" s="206"/>
      <c r="AK224" s="141">
        <f t="shared" si="147"/>
        <v>0</v>
      </c>
      <c r="AL224" s="142">
        <f t="shared" si="148"/>
        <v>0</v>
      </c>
      <c r="AM224" s="142">
        <f t="shared" si="149"/>
        <v>0</v>
      </c>
      <c r="AN224" s="143" t="str">
        <f t="shared" si="150"/>
        <v/>
      </c>
      <c r="AO224" s="154"/>
      <c r="AP224" s="3"/>
      <c r="AQ224" s="145">
        <f>+COUNTIF(F224:AJ224,"－")</f>
        <v>0</v>
      </c>
      <c r="AR224" s="145">
        <f t="shared" si="151"/>
        <v>0</v>
      </c>
    </row>
    <row r="225" spans="2:44" s="199" customFormat="1" x14ac:dyDescent="0.45">
      <c r="B225" s="146"/>
      <c r="C225" s="147"/>
      <c r="D225" s="155" t="s">
        <v>31</v>
      </c>
      <c r="E225" s="137"/>
      <c r="F225" s="149"/>
      <c r="G225" s="150"/>
      <c r="H225" s="150"/>
      <c r="I225" s="150"/>
      <c r="J225" s="150"/>
      <c r="K225" s="150"/>
      <c r="L225" s="150"/>
      <c r="M225" s="150"/>
      <c r="N225" s="150"/>
      <c r="O225" s="150"/>
      <c r="P225" s="150"/>
      <c r="Q225" s="150"/>
      <c r="R225" s="150"/>
      <c r="S225" s="150"/>
      <c r="T225" s="150"/>
      <c r="U225" s="150"/>
      <c r="V225" s="150"/>
      <c r="W225" s="150"/>
      <c r="X225" s="150"/>
      <c r="Y225" s="150"/>
      <c r="Z225" s="150"/>
      <c r="AA225" s="150"/>
      <c r="AB225" s="150"/>
      <c r="AC225" s="150"/>
      <c r="AD225" s="150"/>
      <c r="AE225" s="150"/>
      <c r="AF225" s="150"/>
      <c r="AG225" s="150"/>
      <c r="AH225" s="150"/>
      <c r="AI225" s="150"/>
      <c r="AJ225" s="206"/>
      <c r="AK225" s="141">
        <f t="shared" si="147"/>
        <v>0</v>
      </c>
      <c r="AL225" s="142">
        <f t="shared" si="148"/>
        <v>0</v>
      </c>
      <c r="AM225" s="142">
        <f t="shared" si="149"/>
        <v>0</v>
      </c>
      <c r="AN225" s="143" t="str">
        <f t="shared" si="150"/>
        <v/>
      </c>
      <c r="AO225" s="154"/>
      <c r="AP225" s="3"/>
      <c r="AQ225" s="145">
        <f t="shared" ref="AQ225:AQ226" si="152">+COUNTIF(F225:AJ225,"－")</f>
        <v>0</v>
      </c>
      <c r="AR225" s="145">
        <f t="shared" si="151"/>
        <v>0</v>
      </c>
    </row>
    <row r="226" spans="2:44" s="199" customFormat="1" x14ac:dyDescent="0.45">
      <c r="B226" s="157"/>
      <c r="C226" s="158"/>
      <c r="D226" s="159">
        <f>E$29</f>
        <v>0</v>
      </c>
      <c r="E226" s="160"/>
      <c r="F226" s="234"/>
      <c r="G226" s="214"/>
      <c r="H226" s="214"/>
      <c r="I226" s="214"/>
      <c r="J226" s="214"/>
      <c r="K226" s="214"/>
      <c r="L226" s="214"/>
      <c r="M226" s="214"/>
      <c r="N226" s="214"/>
      <c r="O226" s="214"/>
      <c r="P226" s="214"/>
      <c r="Q226" s="214"/>
      <c r="R226" s="214"/>
      <c r="S226" s="214"/>
      <c r="T226" s="214"/>
      <c r="U226" s="214"/>
      <c r="V226" s="214"/>
      <c r="W226" s="214"/>
      <c r="X226" s="214"/>
      <c r="Y226" s="214"/>
      <c r="Z226" s="214"/>
      <c r="AA226" s="214"/>
      <c r="AB226" s="214"/>
      <c r="AC226" s="214"/>
      <c r="AD226" s="214"/>
      <c r="AE226" s="214"/>
      <c r="AF226" s="214"/>
      <c r="AG226" s="214"/>
      <c r="AH226" s="214"/>
      <c r="AI226" s="214"/>
      <c r="AJ226" s="235"/>
      <c r="AK226" s="141">
        <f t="shared" si="147"/>
        <v>0</v>
      </c>
      <c r="AL226" s="142">
        <f t="shared" si="148"/>
        <v>0</v>
      </c>
      <c r="AM226" s="165">
        <f t="shared" si="149"/>
        <v>0</v>
      </c>
      <c r="AN226" s="143" t="str">
        <f t="shared" si="150"/>
        <v/>
      </c>
      <c r="AO226" s="154"/>
      <c r="AP226" s="3"/>
      <c r="AQ226" s="145">
        <f t="shared" si="152"/>
        <v>0</v>
      </c>
      <c r="AR226" s="145">
        <f t="shared" si="151"/>
        <v>0</v>
      </c>
    </row>
    <row r="227" spans="2:44" s="199" customFormat="1" ht="14.4" x14ac:dyDescent="0.45">
      <c r="B227" s="134" t="s">
        <v>32</v>
      </c>
      <c r="C227" s="135" t="s">
        <v>33</v>
      </c>
      <c r="D227" s="126" t="s">
        <v>10</v>
      </c>
      <c r="E227" s="166" t="s">
        <v>45</v>
      </c>
      <c r="F227" s="128" t="s">
        <v>48</v>
      </c>
      <c r="G227" s="129" t="s">
        <v>48</v>
      </c>
      <c r="H227" s="129" t="s">
        <v>48</v>
      </c>
      <c r="I227" s="129" t="s">
        <v>48</v>
      </c>
      <c r="J227" s="129" t="s">
        <v>48</v>
      </c>
      <c r="K227" s="129" t="s">
        <v>48</v>
      </c>
      <c r="L227" s="129" t="s">
        <v>48</v>
      </c>
      <c r="M227" s="129" t="s">
        <v>48</v>
      </c>
      <c r="N227" s="129" t="s">
        <v>48</v>
      </c>
      <c r="O227" s="129" t="s">
        <v>48</v>
      </c>
      <c r="P227" s="129" t="s">
        <v>48</v>
      </c>
      <c r="Q227" s="129" t="s">
        <v>48</v>
      </c>
      <c r="R227" s="129" t="s">
        <v>48</v>
      </c>
      <c r="S227" s="129" t="s">
        <v>48</v>
      </c>
      <c r="T227" s="129" t="s">
        <v>48</v>
      </c>
      <c r="U227" s="129" t="s">
        <v>48</v>
      </c>
      <c r="V227" s="129" t="s">
        <v>48</v>
      </c>
      <c r="W227" s="129" t="s">
        <v>48</v>
      </c>
      <c r="X227" s="129" t="s">
        <v>48</v>
      </c>
      <c r="Y227" s="129" t="s">
        <v>48</v>
      </c>
      <c r="Z227" s="129" t="s">
        <v>48</v>
      </c>
      <c r="AA227" s="129" t="s">
        <v>48</v>
      </c>
      <c r="AB227" s="129" t="s">
        <v>48</v>
      </c>
      <c r="AC227" s="129" t="s">
        <v>48</v>
      </c>
      <c r="AD227" s="129" t="s">
        <v>48</v>
      </c>
      <c r="AE227" s="129" t="s">
        <v>48</v>
      </c>
      <c r="AF227" s="129" t="s">
        <v>48</v>
      </c>
      <c r="AG227" s="129" t="s">
        <v>48</v>
      </c>
      <c r="AH227" s="129" t="s">
        <v>48</v>
      </c>
      <c r="AI227" s="129" t="s">
        <v>48</v>
      </c>
      <c r="AJ227" s="231" t="s">
        <v>48</v>
      </c>
      <c r="AK227" s="168"/>
      <c r="AL227" s="145"/>
      <c r="AM227" s="169"/>
      <c r="AN227" s="170"/>
      <c r="AO227" s="154"/>
      <c r="AP227" s="3"/>
      <c r="AQ227" s="7"/>
      <c r="AR227" s="7"/>
    </row>
    <row r="228" spans="2:44" s="199" customFormat="1" x14ac:dyDescent="0.45">
      <c r="B228" s="146"/>
      <c r="C228" s="147"/>
      <c r="D228" s="171" t="s">
        <v>26</v>
      </c>
      <c r="E228" s="137"/>
      <c r="F228" s="213"/>
      <c r="G228" s="163"/>
      <c r="H228" s="163"/>
      <c r="I228" s="163"/>
      <c r="J228" s="163"/>
      <c r="K228" s="163"/>
      <c r="L228" s="163"/>
      <c r="M228" s="163"/>
      <c r="N228" s="163"/>
      <c r="O228" s="163"/>
      <c r="P228" s="163"/>
      <c r="Q228" s="163"/>
      <c r="R228" s="163"/>
      <c r="S228" s="163"/>
      <c r="T228" s="163"/>
      <c r="U228" s="163"/>
      <c r="V228" s="163"/>
      <c r="W228" s="163"/>
      <c r="X228" s="163"/>
      <c r="Y228" s="163"/>
      <c r="Z228" s="163"/>
      <c r="AA228" s="163"/>
      <c r="AB228" s="163"/>
      <c r="AC228" s="163"/>
      <c r="AD228" s="163"/>
      <c r="AE228" s="163"/>
      <c r="AF228" s="163"/>
      <c r="AG228" s="163"/>
      <c r="AH228" s="163"/>
      <c r="AI228" s="163"/>
      <c r="AJ228" s="236"/>
      <c r="AK228" s="141">
        <f>IF(D228="","",COUNT($F$218:$AJ$218)-AL228)</f>
        <v>0</v>
      </c>
      <c r="AL228" s="142">
        <f>IF(D228="","",AQ228+AR228)</f>
        <v>0</v>
      </c>
      <c r="AM228" s="142">
        <f>IF(D228="","",COUNTIF(F228:AJ228,"休"))</f>
        <v>0</v>
      </c>
      <c r="AN228" s="143" t="str">
        <f>IF(D228="","",IFERROR(ROUND(AM228/AK228,3),""))</f>
        <v/>
      </c>
      <c r="AO228" s="154"/>
      <c r="AP228" s="3"/>
      <c r="AQ228" s="145">
        <f>+COUNTIF(F228:AJ228,"－")</f>
        <v>0</v>
      </c>
      <c r="AR228" s="145">
        <f>+COUNTIF(F228:AJ228,"外")</f>
        <v>0</v>
      </c>
    </row>
    <row r="229" spans="2:44" s="199" customFormat="1" x14ac:dyDescent="0.45">
      <c r="B229" s="146"/>
      <c r="C229" s="147"/>
      <c r="D229" s="148" t="s">
        <v>28</v>
      </c>
      <c r="E229" s="172"/>
      <c r="F229" s="149"/>
      <c r="G229" s="150"/>
      <c r="H229" s="150"/>
      <c r="I229" s="150"/>
      <c r="J229" s="150"/>
      <c r="K229" s="150"/>
      <c r="L229" s="150"/>
      <c r="M229" s="150"/>
      <c r="N229" s="150"/>
      <c r="O229" s="150"/>
      <c r="P229" s="150"/>
      <c r="Q229" s="150"/>
      <c r="R229" s="150"/>
      <c r="S229" s="150"/>
      <c r="T229" s="150"/>
      <c r="U229" s="150"/>
      <c r="V229" s="150"/>
      <c r="W229" s="150"/>
      <c r="X229" s="150"/>
      <c r="Y229" s="150"/>
      <c r="Z229" s="150"/>
      <c r="AA229" s="150"/>
      <c r="AB229" s="150"/>
      <c r="AC229" s="150"/>
      <c r="AD229" s="150"/>
      <c r="AE229" s="150"/>
      <c r="AF229" s="150"/>
      <c r="AG229" s="150"/>
      <c r="AH229" s="150"/>
      <c r="AI229" s="150"/>
      <c r="AJ229" s="206"/>
      <c r="AK229" s="141">
        <f t="shared" ref="AK229:AK231" si="153">IF(D229="","",COUNT($F$218:$AJ$218)-AL229)</f>
        <v>0</v>
      </c>
      <c r="AL229" s="142">
        <f t="shared" ref="AL229:AL231" si="154">IF(D229="","",AQ229+AR229)</f>
        <v>0</v>
      </c>
      <c r="AM229" s="142">
        <f t="shared" ref="AM229:AM231" si="155">IF(D229="","",COUNTIF(F229:AJ229,"休"))</f>
        <v>0</v>
      </c>
      <c r="AN229" s="143" t="str">
        <f t="shared" ref="AN229:AN231" si="156">IF(D229="","",IFERROR(ROUND(AM229/AK229,3),""))</f>
        <v/>
      </c>
      <c r="AO229" s="154"/>
      <c r="AP229" s="3"/>
      <c r="AQ229" s="145">
        <f>+COUNTIF(F229:AJ229,"－")</f>
        <v>0</v>
      </c>
      <c r="AR229" s="145">
        <f>+COUNTIF(F229:AJ229,"外")</f>
        <v>0</v>
      </c>
    </row>
    <row r="230" spans="2:44" s="199" customFormat="1" x14ac:dyDescent="0.45">
      <c r="B230" s="146"/>
      <c r="C230" s="147"/>
      <c r="D230" s="3"/>
      <c r="E230" s="172"/>
      <c r="F230" s="149"/>
      <c r="G230" s="150"/>
      <c r="H230" s="150"/>
      <c r="I230" s="150"/>
      <c r="J230" s="150"/>
      <c r="K230" s="150"/>
      <c r="L230" s="150"/>
      <c r="M230" s="150"/>
      <c r="N230" s="150"/>
      <c r="O230" s="150"/>
      <c r="P230" s="150"/>
      <c r="Q230" s="150"/>
      <c r="R230" s="150"/>
      <c r="S230" s="150"/>
      <c r="T230" s="150"/>
      <c r="U230" s="150"/>
      <c r="V230" s="150"/>
      <c r="W230" s="150"/>
      <c r="X230" s="150"/>
      <c r="Y230" s="150"/>
      <c r="Z230" s="150"/>
      <c r="AA230" s="150"/>
      <c r="AB230" s="150"/>
      <c r="AC230" s="150"/>
      <c r="AD230" s="150"/>
      <c r="AE230" s="150"/>
      <c r="AF230" s="150"/>
      <c r="AG230" s="150"/>
      <c r="AH230" s="150"/>
      <c r="AI230" s="150"/>
      <c r="AJ230" s="206"/>
      <c r="AK230" s="141" t="str">
        <f t="shared" si="153"/>
        <v/>
      </c>
      <c r="AL230" s="142" t="str">
        <f t="shared" si="154"/>
        <v/>
      </c>
      <c r="AM230" s="142" t="str">
        <f t="shared" si="155"/>
        <v/>
      </c>
      <c r="AN230" s="143" t="str">
        <f t="shared" si="156"/>
        <v/>
      </c>
      <c r="AO230" s="154"/>
      <c r="AP230" s="3"/>
      <c r="AQ230" s="145">
        <f>+COUNTIF(F230:AJ230,"－")</f>
        <v>0</v>
      </c>
      <c r="AR230" s="145">
        <f>+COUNTIF(F230:AJ230,"外")</f>
        <v>0</v>
      </c>
    </row>
    <row r="231" spans="2:44" s="199" customFormat="1" x14ac:dyDescent="0.45">
      <c r="B231" s="146"/>
      <c r="C231" s="158"/>
      <c r="D231" s="173"/>
      <c r="E231" s="174"/>
      <c r="F231" s="234"/>
      <c r="G231" s="214"/>
      <c r="H231" s="214"/>
      <c r="I231" s="214"/>
      <c r="J231" s="214"/>
      <c r="K231" s="214"/>
      <c r="L231" s="214"/>
      <c r="M231" s="214"/>
      <c r="N231" s="214"/>
      <c r="O231" s="214"/>
      <c r="P231" s="214"/>
      <c r="Q231" s="214"/>
      <c r="R231" s="214"/>
      <c r="S231" s="214"/>
      <c r="T231" s="214"/>
      <c r="U231" s="214"/>
      <c r="V231" s="214"/>
      <c r="W231" s="214"/>
      <c r="X231" s="214"/>
      <c r="Y231" s="214"/>
      <c r="Z231" s="214"/>
      <c r="AA231" s="214"/>
      <c r="AB231" s="214"/>
      <c r="AC231" s="214"/>
      <c r="AD231" s="214"/>
      <c r="AE231" s="214"/>
      <c r="AF231" s="214"/>
      <c r="AG231" s="214"/>
      <c r="AH231" s="214"/>
      <c r="AI231" s="214"/>
      <c r="AJ231" s="235"/>
      <c r="AK231" s="141" t="str">
        <f t="shared" si="153"/>
        <v/>
      </c>
      <c r="AL231" s="142" t="str">
        <f t="shared" si="154"/>
        <v/>
      </c>
      <c r="AM231" s="142" t="str">
        <f t="shared" si="155"/>
        <v/>
      </c>
      <c r="AN231" s="143" t="str">
        <f t="shared" si="156"/>
        <v/>
      </c>
      <c r="AO231" s="154"/>
      <c r="AP231" s="3"/>
      <c r="AQ231" s="145">
        <f>+COUNTIF(F231:AJ231,"－")</f>
        <v>0</v>
      </c>
      <c r="AR231" s="145">
        <f>+COUNTIF(F231:AJ231,"外")</f>
        <v>0</v>
      </c>
    </row>
    <row r="232" spans="2:44" s="199" customFormat="1" ht="14.4" x14ac:dyDescent="0.45">
      <c r="B232" s="146"/>
      <c r="C232" s="135" t="s">
        <v>34</v>
      </c>
      <c r="D232" s="126" t="s">
        <v>10</v>
      </c>
      <c r="E232" s="176" t="s">
        <v>45</v>
      </c>
      <c r="F232" s="128" t="s">
        <v>47</v>
      </c>
      <c r="G232" s="129" t="s">
        <v>47</v>
      </c>
      <c r="H232" s="129" t="s">
        <v>47</v>
      </c>
      <c r="I232" s="129" t="s">
        <v>47</v>
      </c>
      <c r="J232" s="129" t="s">
        <v>47</v>
      </c>
      <c r="K232" s="129" t="s">
        <v>47</v>
      </c>
      <c r="L232" s="129" t="s">
        <v>47</v>
      </c>
      <c r="M232" s="129" t="s">
        <v>47</v>
      </c>
      <c r="N232" s="129" t="s">
        <v>47</v>
      </c>
      <c r="O232" s="129" t="s">
        <v>47</v>
      </c>
      <c r="P232" s="129" t="s">
        <v>47</v>
      </c>
      <c r="Q232" s="129" t="s">
        <v>47</v>
      </c>
      <c r="R232" s="129" t="s">
        <v>47</v>
      </c>
      <c r="S232" s="129" t="s">
        <v>47</v>
      </c>
      <c r="T232" s="129" t="s">
        <v>47</v>
      </c>
      <c r="U232" s="129" t="s">
        <v>47</v>
      </c>
      <c r="V232" s="129" t="s">
        <v>47</v>
      </c>
      <c r="W232" s="129" t="s">
        <v>47</v>
      </c>
      <c r="X232" s="129" t="s">
        <v>47</v>
      </c>
      <c r="Y232" s="129" t="s">
        <v>47</v>
      </c>
      <c r="Z232" s="129" t="s">
        <v>47</v>
      </c>
      <c r="AA232" s="129" t="s">
        <v>47</v>
      </c>
      <c r="AB232" s="129" t="s">
        <v>47</v>
      </c>
      <c r="AC232" s="129" t="s">
        <v>47</v>
      </c>
      <c r="AD232" s="129" t="s">
        <v>47</v>
      </c>
      <c r="AE232" s="129" t="s">
        <v>47</v>
      </c>
      <c r="AF232" s="129" t="s">
        <v>47</v>
      </c>
      <c r="AG232" s="129" t="s">
        <v>47</v>
      </c>
      <c r="AH232" s="129" t="s">
        <v>47</v>
      </c>
      <c r="AI232" s="129" t="s">
        <v>47</v>
      </c>
      <c r="AJ232" s="231" t="s">
        <v>47</v>
      </c>
      <c r="AK232" s="168"/>
      <c r="AL232" s="145"/>
      <c r="AM232" s="177"/>
      <c r="AN232" s="170"/>
      <c r="AO232" s="154"/>
      <c r="AP232" s="3"/>
      <c r="AQ232" s="7"/>
      <c r="AR232" s="7"/>
    </row>
    <row r="233" spans="2:44" s="199" customFormat="1" x14ac:dyDescent="0.45">
      <c r="B233" s="146"/>
      <c r="C233" s="147"/>
      <c r="D233" s="178" t="s">
        <v>28</v>
      </c>
      <c r="E233" s="137"/>
      <c r="F233" s="213"/>
      <c r="G233" s="163"/>
      <c r="H233" s="163"/>
      <c r="I233" s="163"/>
      <c r="J233" s="163"/>
      <c r="K233" s="163"/>
      <c r="L233" s="163"/>
      <c r="M233" s="163"/>
      <c r="N233" s="163"/>
      <c r="O233" s="163"/>
      <c r="P233" s="163"/>
      <c r="Q233" s="163"/>
      <c r="R233" s="163"/>
      <c r="S233" s="163"/>
      <c r="T233" s="163"/>
      <c r="U233" s="163"/>
      <c r="V233" s="163"/>
      <c r="W233" s="163"/>
      <c r="X233" s="163"/>
      <c r="Y233" s="163"/>
      <c r="Z233" s="163"/>
      <c r="AA233" s="163"/>
      <c r="AB233" s="163"/>
      <c r="AC233" s="163"/>
      <c r="AD233" s="163"/>
      <c r="AE233" s="163"/>
      <c r="AF233" s="163"/>
      <c r="AG233" s="163"/>
      <c r="AH233" s="163"/>
      <c r="AI233" s="163"/>
      <c r="AJ233" s="236"/>
      <c r="AK233" s="141">
        <f>IF(D233="","",COUNT($F$218:$AJ$218)-AL233)</f>
        <v>0</v>
      </c>
      <c r="AL233" s="142">
        <f>IF(D233="","",AQ233+AR233)</f>
        <v>0</v>
      </c>
      <c r="AM233" s="142">
        <f>IF(D233="","",COUNTIF(F233:AJ233,"休"))</f>
        <v>0</v>
      </c>
      <c r="AN233" s="143" t="str">
        <f>IF(D233="","",IFERROR(ROUND(AM233/AK233,3),""))</f>
        <v/>
      </c>
      <c r="AO233" s="154"/>
      <c r="AP233" s="3"/>
      <c r="AQ233" s="145">
        <f>+COUNTIF(F233:AJ233,"－")</f>
        <v>0</v>
      </c>
      <c r="AR233" s="145">
        <f>+COUNTIF(F233:AJ233,"外")</f>
        <v>0</v>
      </c>
    </row>
    <row r="234" spans="2:44" s="199" customFormat="1" x14ac:dyDescent="0.45">
      <c r="B234" s="146"/>
      <c r="C234" s="147"/>
      <c r="D234" s="3"/>
      <c r="E234" s="172"/>
      <c r="F234" s="149"/>
      <c r="G234" s="150"/>
      <c r="H234" s="150"/>
      <c r="I234" s="150"/>
      <c r="J234" s="150"/>
      <c r="K234" s="150"/>
      <c r="L234" s="150"/>
      <c r="M234" s="150"/>
      <c r="N234" s="150"/>
      <c r="O234" s="150"/>
      <c r="P234" s="150"/>
      <c r="Q234" s="150"/>
      <c r="R234" s="150"/>
      <c r="S234" s="150"/>
      <c r="T234" s="150"/>
      <c r="U234" s="150"/>
      <c r="V234" s="150"/>
      <c r="W234" s="150"/>
      <c r="X234" s="150"/>
      <c r="Y234" s="150"/>
      <c r="Z234" s="150"/>
      <c r="AA234" s="150"/>
      <c r="AB234" s="150"/>
      <c r="AC234" s="150"/>
      <c r="AD234" s="150"/>
      <c r="AE234" s="150"/>
      <c r="AF234" s="150"/>
      <c r="AG234" s="150"/>
      <c r="AH234" s="150"/>
      <c r="AI234" s="150"/>
      <c r="AJ234" s="206"/>
      <c r="AK234" s="141" t="str">
        <f t="shared" ref="AK234:AK236" si="157">IF(D234="","",COUNT($F$218:$AJ$218)-AL234)</f>
        <v/>
      </c>
      <c r="AL234" s="142" t="str">
        <f t="shared" ref="AL234:AL236" si="158">IF(D234="","",AQ234+AR234)</f>
        <v/>
      </c>
      <c r="AM234" s="142" t="str">
        <f t="shared" ref="AM234:AM236" si="159">IF(D234="","",COUNTIF(F234:AJ234,"休"))</f>
        <v/>
      </c>
      <c r="AN234" s="143" t="str">
        <f t="shared" ref="AN234:AN236" si="160">IF(D234="","",IFERROR(ROUND(AM234/AK234,3),""))</f>
        <v/>
      </c>
      <c r="AO234" s="154"/>
      <c r="AP234" s="3"/>
      <c r="AQ234" s="145">
        <f>+COUNTIF(F234:AJ234,"－")</f>
        <v>0</v>
      </c>
      <c r="AR234" s="145">
        <f>+COUNTIF(F234:AJ234,"外")</f>
        <v>0</v>
      </c>
    </row>
    <row r="235" spans="2:44" s="199" customFormat="1" x14ac:dyDescent="0.45">
      <c r="B235" s="146"/>
      <c r="C235" s="147"/>
      <c r="D235" s="180"/>
      <c r="E235" s="172"/>
      <c r="F235" s="149"/>
      <c r="G235" s="150"/>
      <c r="H235" s="150"/>
      <c r="I235" s="150"/>
      <c r="J235" s="150"/>
      <c r="K235" s="150"/>
      <c r="L235" s="150"/>
      <c r="M235" s="150"/>
      <c r="N235" s="150"/>
      <c r="O235" s="150"/>
      <c r="P235" s="150"/>
      <c r="Q235" s="150"/>
      <c r="R235" s="150"/>
      <c r="S235" s="150"/>
      <c r="T235" s="150"/>
      <c r="U235" s="150"/>
      <c r="V235" s="150"/>
      <c r="W235" s="150"/>
      <c r="X235" s="150"/>
      <c r="Y235" s="150"/>
      <c r="Z235" s="150"/>
      <c r="AA235" s="150"/>
      <c r="AB235" s="150"/>
      <c r="AC235" s="150"/>
      <c r="AD235" s="150"/>
      <c r="AE235" s="150"/>
      <c r="AF235" s="150"/>
      <c r="AG235" s="150"/>
      <c r="AH235" s="150"/>
      <c r="AI235" s="150"/>
      <c r="AJ235" s="206"/>
      <c r="AK235" s="141" t="str">
        <f t="shared" si="157"/>
        <v/>
      </c>
      <c r="AL235" s="142" t="str">
        <f t="shared" si="158"/>
        <v/>
      </c>
      <c r="AM235" s="142" t="str">
        <f t="shared" si="159"/>
        <v/>
      </c>
      <c r="AN235" s="143" t="str">
        <f t="shared" si="160"/>
        <v/>
      </c>
      <c r="AO235" s="154"/>
      <c r="AP235" s="3"/>
      <c r="AQ235" s="145">
        <f>+COUNTIF(F235:AJ235,"－")</f>
        <v>0</v>
      </c>
      <c r="AR235" s="145">
        <f>+COUNTIF(F235:AJ235,"外")</f>
        <v>0</v>
      </c>
    </row>
    <row r="236" spans="2:44" s="199" customFormat="1" ht="13.8" thickBot="1" x14ac:dyDescent="0.5">
      <c r="B236" s="157"/>
      <c r="C236" s="158"/>
      <c r="D236" s="173"/>
      <c r="E236" s="174"/>
      <c r="F236" s="234"/>
      <c r="G236" s="214"/>
      <c r="H236" s="214"/>
      <c r="I236" s="214"/>
      <c r="J236" s="214"/>
      <c r="K236" s="214"/>
      <c r="L236" s="214"/>
      <c r="M236" s="214"/>
      <c r="N236" s="214"/>
      <c r="O236" s="214"/>
      <c r="P236" s="214"/>
      <c r="Q236" s="214"/>
      <c r="R236" s="214"/>
      <c r="S236" s="214"/>
      <c r="T236" s="214"/>
      <c r="U236" s="214"/>
      <c r="V236" s="214"/>
      <c r="W236" s="214"/>
      <c r="X236" s="214"/>
      <c r="Y236" s="214"/>
      <c r="Z236" s="214"/>
      <c r="AA236" s="214"/>
      <c r="AB236" s="214"/>
      <c r="AC236" s="214"/>
      <c r="AD236" s="214"/>
      <c r="AE236" s="214"/>
      <c r="AF236" s="214"/>
      <c r="AG236" s="214"/>
      <c r="AH236" s="214"/>
      <c r="AI236" s="214"/>
      <c r="AJ236" s="235"/>
      <c r="AK236" s="183" t="str">
        <f t="shared" si="157"/>
        <v/>
      </c>
      <c r="AL236" s="165" t="str">
        <f t="shared" si="158"/>
        <v/>
      </c>
      <c r="AM236" s="165" t="str">
        <f t="shared" si="159"/>
        <v/>
      </c>
      <c r="AN236" s="143" t="str">
        <f t="shared" si="160"/>
        <v/>
      </c>
      <c r="AO236" s="185"/>
      <c r="AP236" s="3"/>
      <c r="AQ236" s="145">
        <f>+COUNTIF(F236:AJ236,"－")</f>
        <v>0</v>
      </c>
      <c r="AR236" s="145">
        <f>+COUNTIF(F236:AJ236,"外")</f>
        <v>0</v>
      </c>
    </row>
    <row r="237" spans="2:44" ht="13.8" thickBot="1" x14ac:dyDescent="0.5">
      <c r="B237" s="186"/>
      <c r="C237" s="187"/>
      <c r="D237" s="180"/>
      <c r="E237" s="98"/>
      <c r="F237" s="140"/>
      <c r="G237" s="140"/>
      <c r="H237" s="140"/>
      <c r="I237" s="140"/>
      <c r="J237" s="140"/>
      <c r="K237" s="140"/>
      <c r="L237" s="140"/>
      <c r="M237" s="140"/>
      <c r="N237" s="140"/>
      <c r="O237" s="140"/>
      <c r="P237" s="140"/>
      <c r="Q237" s="140"/>
      <c r="R237" s="140"/>
      <c r="S237" s="140"/>
      <c r="T237" s="140"/>
      <c r="U237" s="140"/>
      <c r="V237" s="140"/>
      <c r="W237" s="140"/>
      <c r="X237" s="140"/>
      <c r="Y237" s="140"/>
      <c r="Z237" s="140"/>
      <c r="AA237" s="140"/>
      <c r="AB237" s="140"/>
      <c r="AC237" s="140"/>
      <c r="AD237" s="140"/>
      <c r="AE237" s="140"/>
      <c r="AF237" s="140"/>
      <c r="AG237" s="140"/>
      <c r="AH237" s="140"/>
      <c r="AI237" s="140"/>
      <c r="AJ237" s="140"/>
      <c r="AK237" s="188"/>
      <c r="AL237" s="189"/>
      <c r="AN237" s="190" t="s">
        <v>46</v>
      </c>
      <c r="AO237" s="191" t="e">
        <f>IF(AO221&gt;=0.285,"OK","NG")</f>
        <v>#DIV/0!</v>
      </c>
      <c r="AQ237" s="189"/>
      <c r="AR237" s="189"/>
    </row>
    <row r="238" spans="2:44" hidden="1" x14ac:dyDescent="0.45">
      <c r="F238" s="4" t="e">
        <f>YEAR(F242)</f>
        <v>#VALUE!</v>
      </c>
      <c r="G238" s="4" t="e">
        <f>MONTH(F242)</f>
        <v>#VALUE!</v>
      </c>
    </row>
    <row r="239" spans="2:44" ht="18" x14ac:dyDescent="0.45">
      <c r="B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/>
      <c r="R239"/>
      <c r="S239"/>
      <c r="T239"/>
      <c r="U239"/>
      <c r="V239"/>
      <c r="W239"/>
      <c r="X239"/>
      <c r="Y239"/>
      <c r="Z239"/>
      <c r="AA239"/>
      <c r="AB239"/>
      <c r="AC239"/>
      <c r="AD239"/>
      <c r="AE239"/>
      <c r="AF239"/>
      <c r="AG239"/>
      <c r="AH239"/>
      <c r="AI239"/>
      <c r="AJ239"/>
      <c r="AK239"/>
      <c r="AL239"/>
      <c r="AM239"/>
      <c r="AN239"/>
      <c r="AO239"/>
      <c r="AP239"/>
      <c r="AQ239"/>
      <c r="AR239"/>
    </row>
    <row r="240" spans="2:44" x14ac:dyDescent="0.45">
      <c r="B240" s="99"/>
      <c r="C240" s="100"/>
      <c r="D240" s="101"/>
      <c r="E240" s="193" t="s">
        <v>35</v>
      </c>
      <c r="F240" s="103" t="e">
        <f>F242</f>
        <v>#VALUE!</v>
      </c>
      <c r="G240" s="104"/>
      <c r="H240" s="104"/>
      <c r="I240" s="104"/>
      <c r="J240" s="104"/>
      <c r="K240" s="104"/>
      <c r="L240" s="104"/>
      <c r="M240" s="104"/>
      <c r="N240" s="104"/>
      <c r="O240" s="104"/>
      <c r="P240" s="104"/>
      <c r="Q240" s="104"/>
      <c r="R240" s="104"/>
      <c r="S240" s="104"/>
      <c r="T240" s="104"/>
      <c r="U240" s="104"/>
      <c r="V240" s="104"/>
      <c r="W240" s="104"/>
      <c r="X240" s="104"/>
      <c r="Y240" s="104"/>
      <c r="Z240" s="104"/>
      <c r="AA240" s="104"/>
      <c r="AB240" s="104"/>
      <c r="AC240" s="104"/>
      <c r="AD240" s="104"/>
      <c r="AE240" s="104"/>
      <c r="AF240" s="104"/>
      <c r="AG240" s="104"/>
      <c r="AH240" s="104"/>
      <c r="AI240" s="104"/>
      <c r="AJ240" s="104"/>
      <c r="AK240" s="215" t="s">
        <v>36</v>
      </c>
      <c r="AL240" s="216" t="s">
        <v>37</v>
      </c>
      <c r="AM240" s="217" t="s">
        <v>13</v>
      </c>
      <c r="AN240" s="28" t="s">
        <v>38</v>
      </c>
      <c r="AO240" s="26" t="s">
        <v>39</v>
      </c>
      <c r="AQ240" s="106" t="s">
        <v>40</v>
      </c>
      <c r="AR240" s="106" t="s">
        <v>41</v>
      </c>
    </row>
    <row r="241" spans="2:44" ht="13.5" hidden="1" customHeight="1" x14ac:dyDescent="0.45">
      <c r="B241" s="107"/>
      <c r="C241" s="108"/>
      <c r="D241" s="109"/>
      <c r="E241" s="194"/>
      <c r="F241" s="115" t="e">
        <f>DATE($F238,$G238,1)</f>
        <v>#VALUE!</v>
      </c>
      <c r="G241" s="115" t="e">
        <f t="shared" ref="G241:AJ241" si="161">F241+1</f>
        <v>#VALUE!</v>
      </c>
      <c r="H241" s="115" t="e">
        <f t="shared" si="161"/>
        <v>#VALUE!</v>
      </c>
      <c r="I241" s="115" t="e">
        <f t="shared" si="161"/>
        <v>#VALUE!</v>
      </c>
      <c r="J241" s="115" t="e">
        <f t="shared" si="161"/>
        <v>#VALUE!</v>
      </c>
      <c r="K241" s="115" t="e">
        <f t="shared" si="161"/>
        <v>#VALUE!</v>
      </c>
      <c r="L241" s="115" t="e">
        <f t="shared" si="161"/>
        <v>#VALUE!</v>
      </c>
      <c r="M241" s="115" t="e">
        <f t="shared" si="161"/>
        <v>#VALUE!</v>
      </c>
      <c r="N241" s="115" t="e">
        <f t="shared" si="161"/>
        <v>#VALUE!</v>
      </c>
      <c r="O241" s="115" t="e">
        <f t="shared" si="161"/>
        <v>#VALUE!</v>
      </c>
      <c r="P241" s="115" t="e">
        <f t="shared" si="161"/>
        <v>#VALUE!</v>
      </c>
      <c r="Q241" s="115" t="e">
        <f t="shared" si="161"/>
        <v>#VALUE!</v>
      </c>
      <c r="R241" s="115" t="e">
        <f t="shared" si="161"/>
        <v>#VALUE!</v>
      </c>
      <c r="S241" s="115" t="e">
        <f t="shared" si="161"/>
        <v>#VALUE!</v>
      </c>
      <c r="T241" s="115" t="e">
        <f t="shared" si="161"/>
        <v>#VALUE!</v>
      </c>
      <c r="U241" s="115" t="e">
        <f t="shared" si="161"/>
        <v>#VALUE!</v>
      </c>
      <c r="V241" s="115" t="e">
        <f t="shared" si="161"/>
        <v>#VALUE!</v>
      </c>
      <c r="W241" s="115" t="e">
        <f t="shared" si="161"/>
        <v>#VALUE!</v>
      </c>
      <c r="X241" s="115" t="e">
        <f t="shared" si="161"/>
        <v>#VALUE!</v>
      </c>
      <c r="Y241" s="115" t="e">
        <f t="shared" si="161"/>
        <v>#VALUE!</v>
      </c>
      <c r="Z241" s="115" t="e">
        <f t="shared" si="161"/>
        <v>#VALUE!</v>
      </c>
      <c r="AA241" s="115" t="e">
        <f t="shared" si="161"/>
        <v>#VALUE!</v>
      </c>
      <c r="AB241" s="115" t="e">
        <f t="shared" si="161"/>
        <v>#VALUE!</v>
      </c>
      <c r="AC241" s="115" t="e">
        <f t="shared" si="161"/>
        <v>#VALUE!</v>
      </c>
      <c r="AD241" s="115" t="e">
        <f t="shared" si="161"/>
        <v>#VALUE!</v>
      </c>
      <c r="AE241" s="115" t="e">
        <f t="shared" si="161"/>
        <v>#VALUE!</v>
      </c>
      <c r="AF241" s="115" t="e">
        <f t="shared" si="161"/>
        <v>#VALUE!</v>
      </c>
      <c r="AG241" s="115" t="e">
        <f t="shared" si="161"/>
        <v>#VALUE!</v>
      </c>
      <c r="AH241" s="115" t="e">
        <f t="shared" si="161"/>
        <v>#VALUE!</v>
      </c>
      <c r="AI241" s="115" t="e">
        <f t="shared" si="161"/>
        <v>#VALUE!</v>
      </c>
      <c r="AJ241" s="115" t="e">
        <f t="shared" si="161"/>
        <v>#VALUE!</v>
      </c>
      <c r="AK241" s="218"/>
      <c r="AL241" s="219"/>
      <c r="AM241" s="220"/>
      <c r="AN241" s="28"/>
      <c r="AO241" s="26"/>
      <c r="AQ241" s="106"/>
      <c r="AR241" s="106"/>
    </row>
    <row r="242" spans="2:44" x14ac:dyDescent="0.45">
      <c r="B242" s="107"/>
      <c r="C242" s="108"/>
      <c r="D242" s="109"/>
      <c r="E242" s="195" t="s">
        <v>42</v>
      </c>
      <c r="F242" s="196" t="e">
        <f>IF(EDATE(F217,1)&gt;$F$7,"",EDATE(F217,1))</f>
        <v>#VALUE!</v>
      </c>
      <c r="G242" s="115" t="e">
        <f t="shared" ref="G242:AJ242" si="162">IF(G241&gt;$F$7,"",IF(F242=EOMONTH(DATE($F238,$G238,1),0),"",IF(F242="","",F242+1)))</f>
        <v>#VALUE!</v>
      </c>
      <c r="H242" s="115" t="e">
        <f t="shared" si="162"/>
        <v>#VALUE!</v>
      </c>
      <c r="I242" s="115" t="e">
        <f t="shared" si="162"/>
        <v>#VALUE!</v>
      </c>
      <c r="J242" s="115" t="e">
        <f t="shared" si="162"/>
        <v>#VALUE!</v>
      </c>
      <c r="K242" s="115" t="e">
        <f t="shared" si="162"/>
        <v>#VALUE!</v>
      </c>
      <c r="L242" s="115" t="e">
        <f t="shared" si="162"/>
        <v>#VALUE!</v>
      </c>
      <c r="M242" s="115" t="e">
        <f t="shared" si="162"/>
        <v>#VALUE!</v>
      </c>
      <c r="N242" s="115" t="e">
        <f t="shared" si="162"/>
        <v>#VALUE!</v>
      </c>
      <c r="O242" s="115" t="e">
        <f t="shared" si="162"/>
        <v>#VALUE!</v>
      </c>
      <c r="P242" s="115" t="e">
        <f t="shared" si="162"/>
        <v>#VALUE!</v>
      </c>
      <c r="Q242" s="115" t="e">
        <f t="shared" si="162"/>
        <v>#VALUE!</v>
      </c>
      <c r="R242" s="115" t="e">
        <f t="shared" si="162"/>
        <v>#VALUE!</v>
      </c>
      <c r="S242" s="115" t="e">
        <f t="shared" si="162"/>
        <v>#VALUE!</v>
      </c>
      <c r="T242" s="115" t="e">
        <f t="shared" si="162"/>
        <v>#VALUE!</v>
      </c>
      <c r="U242" s="115" t="e">
        <f t="shared" si="162"/>
        <v>#VALUE!</v>
      </c>
      <c r="V242" s="115" t="e">
        <f t="shared" si="162"/>
        <v>#VALUE!</v>
      </c>
      <c r="W242" s="115" t="e">
        <f t="shared" si="162"/>
        <v>#VALUE!</v>
      </c>
      <c r="X242" s="115" t="e">
        <f t="shared" si="162"/>
        <v>#VALUE!</v>
      </c>
      <c r="Y242" s="115" t="e">
        <f t="shared" si="162"/>
        <v>#VALUE!</v>
      </c>
      <c r="Z242" s="115" t="e">
        <f t="shared" si="162"/>
        <v>#VALUE!</v>
      </c>
      <c r="AA242" s="115" t="e">
        <f t="shared" si="162"/>
        <v>#VALUE!</v>
      </c>
      <c r="AB242" s="115" t="e">
        <f t="shared" si="162"/>
        <v>#VALUE!</v>
      </c>
      <c r="AC242" s="115" t="e">
        <f t="shared" si="162"/>
        <v>#VALUE!</v>
      </c>
      <c r="AD242" s="115" t="e">
        <f t="shared" si="162"/>
        <v>#VALUE!</v>
      </c>
      <c r="AE242" s="115" t="e">
        <f t="shared" si="162"/>
        <v>#VALUE!</v>
      </c>
      <c r="AF242" s="115" t="e">
        <f t="shared" si="162"/>
        <v>#VALUE!</v>
      </c>
      <c r="AG242" s="115" t="e">
        <f t="shared" si="162"/>
        <v>#VALUE!</v>
      </c>
      <c r="AH242" s="115" t="e">
        <f t="shared" si="162"/>
        <v>#VALUE!</v>
      </c>
      <c r="AI242" s="115" t="e">
        <f t="shared" si="162"/>
        <v>#VALUE!</v>
      </c>
      <c r="AJ242" s="115" t="e">
        <f t="shared" si="162"/>
        <v>#VALUE!</v>
      </c>
      <c r="AK242" s="218"/>
      <c r="AL242" s="219"/>
      <c r="AM242" s="220"/>
      <c r="AN242" s="28"/>
      <c r="AO242" s="26"/>
      <c r="AQ242" s="106"/>
      <c r="AR242" s="106"/>
    </row>
    <row r="243" spans="2:44" s="199" customFormat="1" x14ac:dyDescent="0.45">
      <c r="B243" s="117"/>
      <c r="C243" s="118"/>
      <c r="D243" s="119"/>
      <c r="E243" s="197" t="s">
        <v>43</v>
      </c>
      <c r="F243" s="198" t="str">
        <f>IFERROR(TEXT(WEEKDAY(+F242),"aaa"),"")</f>
        <v/>
      </c>
      <c r="G243" s="198" t="str">
        <f t="shared" ref="G243:AJ243" si="163">IFERROR(TEXT(WEEKDAY(+G242),"aaa"),"")</f>
        <v/>
      </c>
      <c r="H243" s="198" t="str">
        <f t="shared" si="163"/>
        <v/>
      </c>
      <c r="I243" s="198" t="str">
        <f t="shared" si="163"/>
        <v/>
      </c>
      <c r="J243" s="198" t="str">
        <f t="shared" si="163"/>
        <v/>
      </c>
      <c r="K243" s="198" t="str">
        <f t="shared" si="163"/>
        <v/>
      </c>
      <c r="L243" s="198" t="str">
        <f t="shared" si="163"/>
        <v/>
      </c>
      <c r="M243" s="198" t="str">
        <f t="shared" si="163"/>
        <v/>
      </c>
      <c r="N243" s="198" t="str">
        <f t="shared" si="163"/>
        <v/>
      </c>
      <c r="O243" s="198" t="str">
        <f t="shared" si="163"/>
        <v/>
      </c>
      <c r="P243" s="198" t="str">
        <f t="shared" si="163"/>
        <v/>
      </c>
      <c r="Q243" s="198" t="str">
        <f t="shared" si="163"/>
        <v/>
      </c>
      <c r="R243" s="198" t="str">
        <f t="shared" si="163"/>
        <v/>
      </c>
      <c r="S243" s="198" t="str">
        <f t="shared" si="163"/>
        <v/>
      </c>
      <c r="T243" s="198" t="str">
        <f t="shared" si="163"/>
        <v/>
      </c>
      <c r="U243" s="198" t="str">
        <f t="shared" si="163"/>
        <v/>
      </c>
      <c r="V243" s="198" t="str">
        <f t="shared" si="163"/>
        <v/>
      </c>
      <c r="W243" s="198" t="str">
        <f t="shared" si="163"/>
        <v/>
      </c>
      <c r="X243" s="198" t="str">
        <f t="shared" si="163"/>
        <v/>
      </c>
      <c r="Y243" s="198" t="str">
        <f t="shared" si="163"/>
        <v/>
      </c>
      <c r="Z243" s="198" t="str">
        <f t="shared" si="163"/>
        <v/>
      </c>
      <c r="AA243" s="198" t="str">
        <f t="shared" si="163"/>
        <v/>
      </c>
      <c r="AB243" s="198" t="str">
        <f t="shared" si="163"/>
        <v/>
      </c>
      <c r="AC243" s="198" t="str">
        <f t="shared" si="163"/>
        <v/>
      </c>
      <c r="AD243" s="198" t="str">
        <f t="shared" si="163"/>
        <v/>
      </c>
      <c r="AE243" s="198" t="str">
        <f t="shared" si="163"/>
        <v/>
      </c>
      <c r="AF243" s="198" t="str">
        <f t="shared" si="163"/>
        <v/>
      </c>
      <c r="AG243" s="198" t="str">
        <f t="shared" si="163"/>
        <v/>
      </c>
      <c r="AH243" s="198" t="str">
        <f t="shared" si="163"/>
        <v/>
      </c>
      <c r="AI243" s="198" t="str">
        <f t="shared" si="163"/>
        <v/>
      </c>
      <c r="AJ243" s="198" t="str">
        <f t="shared" si="163"/>
        <v/>
      </c>
      <c r="AK243" s="218"/>
      <c r="AL243" s="219"/>
      <c r="AM243" s="220"/>
      <c r="AN243" s="28"/>
      <c r="AO243" s="26"/>
      <c r="AP243" s="3"/>
      <c r="AQ243" s="106"/>
      <c r="AR243" s="106"/>
    </row>
    <row r="244" spans="2:44" s="199" customFormat="1" ht="21" customHeight="1" x14ac:dyDescent="0.45">
      <c r="B244" s="200" t="s">
        <v>44</v>
      </c>
      <c r="C244" s="201" t="s">
        <v>9</v>
      </c>
      <c r="D244" s="126" t="s">
        <v>10</v>
      </c>
      <c r="E244" s="127" t="s">
        <v>45</v>
      </c>
      <c r="F244" s="128" t="s">
        <v>47</v>
      </c>
      <c r="G244" s="129" t="s">
        <v>47</v>
      </c>
      <c r="H244" s="129" t="s">
        <v>47</v>
      </c>
      <c r="I244" s="129" t="s">
        <v>47</v>
      </c>
      <c r="J244" s="129" t="s">
        <v>47</v>
      </c>
      <c r="K244" s="129" t="s">
        <v>47</v>
      </c>
      <c r="L244" s="129" t="s">
        <v>47</v>
      </c>
      <c r="M244" s="129" t="s">
        <v>47</v>
      </c>
      <c r="N244" s="129" t="s">
        <v>47</v>
      </c>
      <c r="O244" s="129" t="s">
        <v>47</v>
      </c>
      <c r="P244" s="129" t="s">
        <v>47</v>
      </c>
      <c r="Q244" s="129" t="s">
        <v>47</v>
      </c>
      <c r="R244" s="129" t="s">
        <v>47</v>
      </c>
      <c r="S244" s="129" t="s">
        <v>47</v>
      </c>
      <c r="T244" s="129" t="s">
        <v>47</v>
      </c>
      <c r="U244" s="129" t="s">
        <v>47</v>
      </c>
      <c r="V244" s="129" t="s">
        <v>47</v>
      </c>
      <c r="W244" s="129" t="s">
        <v>47</v>
      </c>
      <c r="X244" s="129" t="s">
        <v>47</v>
      </c>
      <c r="Y244" s="129" t="s">
        <v>47</v>
      </c>
      <c r="Z244" s="129" t="s">
        <v>47</v>
      </c>
      <c r="AA244" s="129" t="s">
        <v>47</v>
      </c>
      <c r="AB244" s="129" t="s">
        <v>47</v>
      </c>
      <c r="AC244" s="129" t="s">
        <v>47</v>
      </c>
      <c r="AD244" s="129" t="s">
        <v>47</v>
      </c>
      <c r="AE244" s="129" t="s">
        <v>47</v>
      </c>
      <c r="AF244" s="129" t="s">
        <v>47</v>
      </c>
      <c r="AG244" s="129" t="s">
        <v>47</v>
      </c>
      <c r="AH244" s="129" t="s">
        <v>47</v>
      </c>
      <c r="AI244" s="129" t="s">
        <v>47</v>
      </c>
      <c r="AJ244" s="231" t="s">
        <v>47</v>
      </c>
      <c r="AK244" s="221"/>
      <c r="AL244" s="222"/>
      <c r="AM244" s="223"/>
      <c r="AN244" s="131" t="s">
        <v>22</v>
      </c>
      <c r="AO244" s="130" t="s">
        <v>23</v>
      </c>
      <c r="AP244" s="3"/>
      <c r="AQ244" s="132"/>
      <c r="AR244" s="132"/>
    </row>
    <row r="245" spans="2:44" s="199" customFormat="1" ht="13.5" customHeight="1" x14ac:dyDescent="0.45">
      <c r="B245" s="134" t="s">
        <v>24</v>
      </c>
      <c r="C245" s="135" t="s">
        <v>25</v>
      </c>
      <c r="D245" s="136" t="s">
        <v>26</v>
      </c>
      <c r="E245" s="137"/>
      <c r="F245" s="232"/>
      <c r="G245" s="209"/>
      <c r="H245" s="209"/>
      <c r="I245" s="209"/>
      <c r="J245" s="209"/>
      <c r="K245" s="209"/>
      <c r="L245" s="209"/>
      <c r="M245" s="209"/>
      <c r="N245" s="209"/>
      <c r="O245" s="209"/>
      <c r="P245" s="209"/>
      <c r="Q245" s="209"/>
      <c r="R245" s="209"/>
      <c r="S245" s="209"/>
      <c r="T245" s="209"/>
      <c r="U245" s="209"/>
      <c r="V245" s="209"/>
      <c r="W245" s="209"/>
      <c r="X245" s="209"/>
      <c r="Y245" s="209"/>
      <c r="Z245" s="209"/>
      <c r="AA245" s="209"/>
      <c r="AB245" s="209"/>
      <c r="AC245" s="209"/>
      <c r="AD245" s="209"/>
      <c r="AE245" s="209"/>
      <c r="AF245" s="209"/>
      <c r="AG245" s="209"/>
      <c r="AH245" s="209"/>
      <c r="AI245" s="209"/>
      <c r="AJ245" s="233"/>
      <c r="AK245" s="141">
        <f>IF(D245="","",COUNT($F$242:$AJ$242)-AL245)</f>
        <v>0</v>
      </c>
      <c r="AL245" s="142">
        <f>IF(D245="","",AQ245+AR245)</f>
        <v>0</v>
      </c>
      <c r="AM245" s="142">
        <f>IF(D245="","",COUNTIF(F245:AJ245,"休"))</f>
        <v>0</v>
      </c>
      <c r="AN245" s="143" t="str">
        <f>IF(D245="","",IFERROR(ROUND(AM245/AK245,3),""))</f>
        <v/>
      </c>
      <c r="AO245" s="144" t="e">
        <f>ROUND(AVERAGE(AN245:AN260),3)</f>
        <v>#DIV/0!</v>
      </c>
      <c r="AP245" s="3"/>
      <c r="AQ245" s="145">
        <f>+COUNTIF(F245:AJ245,"－")</f>
        <v>0</v>
      </c>
      <c r="AR245" s="145">
        <f>+COUNTIF(F245:AJ245,"外")</f>
        <v>0</v>
      </c>
    </row>
    <row r="246" spans="2:44" s="199" customFormat="1" ht="13.5" customHeight="1" x14ac:dyDescent="0.45">
      <c r="B246" s="146"/>
      <c r="C246" s="147"/>
      <c r="D246" s="148" t="s">
        <v>28</v>
      </c>
      <c r="E246" s="137"/>
      <c r="F246" s="149"/>
      <c r="G246" s="150"/>
      <c r="H246" s="150"/>
      <c r="I246" s="150"/>
      <c r="J246" s="150"/>
      <c r="K246" s="150"/>
      <c r="L246" s="150"/>
      <c r="M246" s="150"/>
      <c r="N246" s="150"/>
      <c r="O246" s="150"/>
      <c r="P246" s="150"/>
      <c r="Q246" s="150"/>
      <c r="R246" s="150"/>
      <c r="S246" s="150"/>
      <c r="T246" s="150"/>
      <c r="U246" s="150"/>
      <c r="V246" s="150"/>
      <c r="W246" s="150"/>
      <c r="X246" s="150"/>
      <c r="Y246" s="150"/>
      <c r="Z246" s="150"/>
      <c r="AA246" s="150"/>
      <c r="AB246" s="150"/>
      <c r="AC246" s="150"/>
      <c r="AD246" s="150"/>
      <c r="AE246" s="150"/>
      <c r="AF246" s="150"/>
      <c r="AG246" s="150"/>
      <c r="AH246" s="150"/>
      <c r="AI246" s="150"/>
      <c r="AJ246" s="206"/>
      <c r="AK246" s="141">
        <f t="shared" ref="AK246:AK250" si="164">IF(D246="","",COUNT($F$242:$AJ$242)-AL246)</f>
        <v>0</v>
      </c>
      <c r="AL246" s="142">
        <f t="shared" ref="AL246:AL250" si="165">IF(D246="","",AQ246+AR246)</f>
        <v>0</v>
      </c>
      <c r="AM246" s="142">
        <f t="shared" ref="AM246:AM250" si="166">IF(D246="","",COUNTIF(F246:AJ246,"休"))</f>
        <v>0</v>
      </c>
      <c r="AN246" s="143" t="str">
        <f t="shared" ref="AN246:AN250" si="167">IF(D246="","",IFERROR(ROUND(AM246/AK246,3),""))</f>
        <v/>
      </c>
      <c r="AO246" s="154"/>
      <c r="AP246" s="3"/>
      <c r="AQ246" s="145">
        <f>+COUNTIF(F246:AJ246,"－")</f>
        <v>0</v>
      </c>
      <c r="AR246" s="145">
        <f>+COUNTIF(F246:AJ246,"外")</f>
        <v>0</v>
      </c>
    </row>
    <row r="247" spans="2:44" s="199" customFormat="1" x14ac:dyDescent="0.45">
      <c r="B247" s="146"/>
      <c r="C247" s="147"/>
      <c r="D247" s="155" t="s">
        <v>29</v>
      </c>
      <c r="E247" s="137"/>
      <c r="F247" s="149"/>
      <c r="G247" s="150"/>
      <c r="H247" s="150"/>
      <c r="I247" s="150"/>
      <c r="J247" s="150"/>
      <c r="K247" s="150"/>
      <c r="L247" s="150"/>
      <c r="M247" s="150"/>
      <c r="N247" s="150"/>
      <c r="O247" s="150"/>
      <c r="P247" s="150"/>
      <c r="Q247" s="150"/>
      <c r="R247" s="150"/>
      <c r="S247" s="150"/>
      <c r="T247" s="150"/>
      <c r="U247" s="150"/>
      <c r="V247" s="150"/>
      <c r="W247" s="150"/>
      <c r="X247" s="150"/>
      <c r="Y247" s="150"/>
      <c r="Z247" s="150"/>
      <c r="AA247" s="150"/>
      <c r="AB247" s="150"/>
      <c r="AC247" s="150"/>
      <c r="AD247" s="150"/>
      <c r="AE247" s="150"/>
      <c r="AF247" s="150"/>
      <c r="AG247" s="150"/>
      <c r="AH247" s="150"/>
      <c r="AI247" s="150"/>
      <c r="AJ247" s="206"/>
      <c r="AK247" s="141">
        <f t="shared" si="164"/>
        <v>0</v>
      </c>
      <c r="AL247" s="142">
        <f t="shared" si="165"/>
        <v>0</v>
      </c>
      <c r="AM247" s="142">
        <f t="shared" si="166"/>
        <v>0</v>
      </c>
      <c r="AN247" s="143" t="str">
        <f t="shared" si="167"/>
        <v/>
      </c>
      <c r="AO247" s="154"/>
      <c r="AP247" s="3"/>
      <c r="AQ247" s="145">
        <f>+COUNTIF(F247:AJ247,"－")</f>
        <v>0</v>
      </c>
      <c r="AR247" s="145">
        <f t="shared" ref="AR247:AR250" si="168">+COUNTIF(F247:AJ247,"外")</f>
        <v>0</v>
      </c>
    </row>
    <row r="248" spans="2:44" s="199" customFormat="1" x14ac:dyDescent="0.45">
      <c r="B248" s="146"/>
      <c r="C248" s="147"/>
      <c r="D248" s="155" t="s">
        <v>30</v>
      </c>
      <c r="E248" s="156"/>
      <c r="F248" s="149"/>
      <c r="G248" s="150"/>
      <c r="H248" s="150"/>
      <c r="I248" s="150"/>
      <c r="J248" s="150"/>
      <c r="K248" s="150"/>
      <c r="L248" s="150"/>
      <c r="M248" s="150"/>
      <c r="N248" s="150"/>
      <c r="O248" s="150"/>
      <c r="P248" s="150"/>
      <c r="Q248" s="150"/>
      <c r="R248" s="150"/>
      <c r="S248" s="150"/>
      <c r="T248" s="150"/>
      <c r="U248" s="150"/>
      <c r="V248" s="150"/>
      <c r="W248" s="150"/>
      <c r="X248" s="150"/>
      <c r="Y248" s="150"/>
      <c r="Z248" s="150"/>
      <c r="AA248" s="150"/>
      <c r="AB248" s="150"/>
      <c r="AC248" s="150"/>
      <c r="AD248" s="150"/>
      <c r="AE248" s="150"/>
      <c r="AF248" s="150"/>
      <c r="AG248" s="150"/>
      <c r="AH248" s="150"/>
      <c r="AI248" s="150"/>
      <c r="AJ248" s="206"/>
      <c r="AK248" s="141">
        <f t="shared" si="164"/>
        <v>0</v>
      </c>
      <c r="AL248" s="142">
        <f t="shared" si="165"/>
        <v>0</v>
      </c>
      <c r="AM248" s="142">
        <f t="shared" si="166"/>
        <v>0</v>
      </c>
      <c r="AN248" s="143" t="str">
        <f t="shared" si="167"/>
        <v/>
      </c>
      <c r="AO248" s="154"/>
      <c r="AP248" s="3"/>
      <c r="AQ248" s="145">
        <f>+COUNTIF(F248:AJ248,"－")</f>
        <v>0</v>
      </c>
      <c r="AR248" s="145">
        <f t="shared" si="168"/>
        <v>0</v>
      </c>
    </row>
    <row r="249" spans="2:44" s="199" customFormat="1" x14ac:dyDescent="0.45">
      <c r="B249" s="146"/>
      <c r="C249" s="147"/>
      <c r="D249" s="155" t="s">
        <v>31</v>
      </c>
      <c r="E249" s="137"/>
      <c r="F249" s="149"/>
      <c r="G249" s="150"/>
      <c r="H249" s="150"/>
      <c r="I249" s="150"/>
      <c r="J249" s="150"/>
      <c r="K249" s="150"/>
      <c r="L249" s="150"/>
      <c r="M249" s="150"/>
      <c r="N249" s="150"/>
      <c r="O249" s="150"/>
      <c r="P249" s="150"/>
      <c r="Q249" s="150"/>
      <c r="R249" s="150"/>
      <c r="S249" s="150"/>
      <c r="T249" s="150"/>
      <c r="U249" s="150"/>
      <c r="V249" s="150"/>
      <c r="W249" s="150"/>
      <c r="X249" s="150"/>
      <c r="Y249" s="150"/>
      <c r="Z249" s="150"/>
      <c r="AA249" s="150"/>
      <c r="AB249" s="150"/>
      <c r="AC249" s="150"/>
      <c r="AD249" s="150"/>
      <c r="AE249" s="150"/>
      <c r="AF249" s="150"/>
      <c r="AG249" s="150"/>
      <c r="AH249" s="150"/>
      <c r="AI249" s="150"/>
      <c r="AJ249" s="206"/>
      <c r="AK249" s="141">
        <f t="shared" si="164"/>
        <v>0</v>
      </c>
      <c r="AL249" s="142">
        <f t="shared" si="165"/>
        <v>0</v>
      </c>
      <c r="AM249" s="142">
        <f t="shared" si="166"/>
        <v>0</v>
      </c>
      <c r="AN249" s="143" t="str">
        <f t="shared" si="167"/>
        <v/>
      </c>
      <c r="AO249" s="154"/>
      <c r="AP249" s="3"/>
      <c r="AQ249" s="145">
        <f t="shared" ref="AQ249:AQ250" si="169">+COUNTIF(F249:AJ249,"－")</f>
        <v>0</v>
      </c>
      <c r="AR249" s="145">
        <f t="shared" si="168"/>
        <v>0</v>
      </c>
    </row>
    <row r="250" spans="2:44" s="199" customFormat="1" x14ac:dyDescent="0.45">
      <c r="B250" s="157"/>
      <c r="C250" s="158"/>
      <c r="D250" s="159">
        <f>E$29</f>
        <v>0</v>
      </c>
      <c r="E250" s="160"/>
      <c r="F250" s="234"/>
      <c r="G250" s="214"/>
      <c r="H250" s="214"/>
      <c r="I250" s="214"/>
      <c r="J250" s="214"/>
      <c r="K250" s="214"/>
      <c r="L250" s="214"/>
      <c r="M250" s="214"/>
      <c r="N250" s="214"/>
      <c r="O250" s="214"/>
      <c r="P250" s="214"/>
      <c r="Q250" s="214"/>
      <c r="R250" s="214"/>
      <c r="S250" s="214"/>
      <c r="T250" s="214"/>
      <c r="U250" s="214"/>
      <c r="V250" s="214"/>
      <c r="W250" s="214"/>
      <c r="X250" s="214"/>
      <c r="Y250" s="214"/>
      <c r="Z250" s="214"/>
      <c r="AA250" s="214"/>
      <c r="AB250" s="214"/>
      <c r="AC250" s="214"/>
      <c r="AD250" s="214"/>
      <c r="AE250" s="214"/>
      <c r="AF250" s="214"/>
      <c r="AG250" s="214"/>
      <c r="AH250" s="214"/>
      <c r="AI250" s="214"/>
      <c r="AJ250" s="235"/>
      <c r="AK250" s="141">
        <f t="shared" si="164"/>
        <v>0</v>
      </c>
      <c r="AL250" s="142">
        <f t="shared" si="165"/>
        <v>0</v>
      </c>
      <c r="AM250" s="165">
        <f t="shared" si="166"/>
        <v>0</v>
      </c>
      <c r="AN250" s="143" t="str">
        <f t="shared" si="167"/>
        <v/>
      </c>
      <c r="AO250" s="154"/>
      <c r="AP250" s="3"/>
      <c r="AQ250" s="145">
        <f t="shared" si="169"/>
        <v>0</v>
      </c>
      <c r="AR250" s="145">
        <f t="shared" si="168"/>
        <v>0</v>
      </c>
    </row>
    <row r="251" spans="2:44" s="199" customFormat="1" ht="14.4" x14ac:dyDescent="0.45">
      <c r="B251" s="134" t="s">
        <v>32</v>
      </c>
      <c r="C251" s="135" t="s">
        <v>33</v>
      </c>
      <c r="D251" s="126" t="s">
        <v>10</v>
      </c>
      <c r="E251" s="166" t="s">
        <v>45</v>
      </c>
      <c r="F251" s="128" t="s">
        <v>48</v>
      </c>
      <c r="G251" s="129" t="s">
        <v>48</v>
      </c>
      <c r="H251" s="129" t="s">
        <v>48</v>
      </c>
      <c r="I251" s="129" t="s">
        <v>48</v>
      </c>
      <c r="J251" s="129" t="s">
        <v>48</v>
      </c>
      <c r="K251" s="129" t="s">
        <v>48</v>
      </c>
      <c r="L251" s="129" t="s">
        <v>48</v>
      </c>
      <c r="M251" s="129" t="s">
        <v>48</v>
      </c>
      <c r="N251" s="129" t="s">
        <v>48</v>
      </c>
      <c r="O251" s="129" t="s">
        <v>48</v>
      </c>
      <c r="P251" s="129" t="s">
        <v>48</v>
      </c>
      <c r="Q251" s="129" t="s">
        <v>48</v>
      </c>
      <c r="R251" s="129" t="s">
        <v>48</v>
      </c>
      <c r="S251" s="129" t="s">
        <v>48</v>
      </c>
      <c r="T251" s="129" t="s">
        <v>48</v>
      </c>
      <c r="U251" s="129" t="s">
        <v>48</v>
      </c>
      <c r="V251" s="129" t="s">
        <v>48</v>
      </c>
      <c r="W251" s="129" t="s">
        <v>48</v>
      </c>
      <c r="X251" s="129" t="s">
        <v>48</v>
      </c>
      <c r="Y251" s="129" t="s">
        <v>48</v>
      </c>
      <c r="Z251" s="129" t="s">
        <v>48</v>
      </c>
      <c r="AA251" s="129" t="s">
        <v>48</v>
      </c>
      <c r="AB251" s="129" t="s">
        <v>48</v>
      </c>
      <c r="AC251" s="129" t="s">
        <v>48</v>
      </c>
      <c r="AD251" s="129" t="s">
        <v>48</v>
      </c>
      <c r="AE251" s="129" t="s">
        <v>48</v>
      </c>
      <c r="AF251" s="129" t="s">
        <v>48</v>
      </c>
      <c r="AG251" s="129" t="s">
        <v>48</v>
      </c>
      <c r="AH251" s="129" t="s">
        <v>48</v>
      </c>
      <c r="AI251" s="129" t="s">
        <v>48</v>
      </c>
      <c r="AJ251" s="231" t="s">
        <v>48</v>
      </c>
      <c r="AK251" s="168"/>
      <c r="AL251" s="145"/>
      <c r="AM251" s="169"/>
      <c r="AN251" s="170"/>
      <c r="AO251" s="154"/>
      <c r="AP251" s="3"/>
      <c r="AQ251" s="7"/>
      <c r="AR251" s="7"/>
    </row>
    <row r="252" spans="2:44" s="199" customFormat="1" x14ac:dyDescent="0.45">
      <c r="B252" s="146"/>
      <c r="C252" s="147"/>
      <c r="D252" s="171" t="s">
        <v>26</v>
      </c>
      <c r="E252" s="137"/>
      <c r="F252" s="213"/>
      <c r="G252" s="163"/>
      <c r="H252" s="163"/>
      <c r="I252" s="163"/>
      <c r="J252" s="163"/>
      <c r="K252" s="163"/>
      <c r="L252" s="163"/>
      <c r="M252" s="163"/>
      <c r="N252" s="163"/>
      <c r="O252" s="163"/>
      <c r="P252" s="163"/>
      <c r="Q252" s="163"/>
      <c r="R252" s="163"/>
      <c r="S252" s="163"/>
      <c r="T252" s="163"/>
      <c r="U252" s="163"/>
      <c r="V252" s="163"/>
      <c r="W252" s="163"/>
      <c r="X252" s="163"/>
      <c r="Y252" s="163"/>
      <c r="Z252" s="163"/>
      <c r="AA252" s="163"/>
      <c r="AB252" s="163"/>
      <c r="AC252" s="163"/>
      <c r="AD252" s="163"/>
      <c r="AE252" s="163"/>
      <c r="AF252" s="163"/>
      <c r="AG252" s="163"/>
      <c r="AH252" s="163"/>
      <c r="AI252" s="163"/>
      <c r="AJ252" s="236"/>
      <c r="AK252" s="141">
        <f>IF(D252="","",COUNT($F$242:$AJ$242)-AL252)</f>
        <v>0</v>
      </c>
      <c r="AL252" s="142">
        <f>IF(D252="","",AQ252+AR252)</f>
        <v>0</v>
      </c>
      <c r="AM252" s="142">
        <f>IF(D252="","",COUNTIF(F252:AJ252,"休"))</f>
        <v>0</v>
      </c>
      <c r="AN252" s="143" t="str">
        <f>IF(D252="","",IFERROR(ROUND(AM252/AK252,3),""))</f>
        <v/>
      </c>
      <c r="AO252" s="154"/>
      <c r="AP252" s="3"/>
      <c r="AQ252" s="145">
        <f>+COUNTIF(F252:AJ252,"－")</f>
        <v>0</v>
      </c>
      <c r="AR252" s="145">
        <f>+COUNTIF(F252:AJ252,"外")</f>
        <v>0</v>
      </c>
    </row>
    <row r="253" spans="2:44" s="199" customFormat="1" x14ac:dyDescent="0.45">
      <c r="B253" s="146"/>
      <c r="C253" s="147"/>
      <c r="D253" s="148" t="s">
        <v>28</v>
      </c>
      <c r="E253" s="172"/>
      <c r="F253" s="149"/>
      <c r="G253" s="150"/>
      <c r="H253" s="150"/>
      <c r="I253" s="150"/>
      <c r="J253" s="150"/>
      <c r="K253" s="150"/>
      <c r="L253" s="150"/>
      <c r="M253" s="150"/>
      <c r="N253" s="150"/>
      <c r="O253" s="150"/>
      <c r="P253" s="150"/>
      <c r="Q253" s="150"/>
      <c r="R253" s="150"/>
      <c r="S253" s="150"/>
      <c r="T253" s="150"/>
      <c r="U253" s="150"/>
      <c r="V253" s="150"/>
      <c r="W253" s="150"/>
      <c r="X253" s="150"/>
      <c r="Y253" s="150"/>
      <c r="Z253" s="150"/>
      <c r="AA253" s="150"/>
      <c r="AB253" s="150"/>
      <c r="AC253" s="150"/>
      <c r="AD253" s="150"/>
      <c r="AE253" s="150"/>
      <c r="AF253" s="150"/>
      <c r="AG253" s="150"/>
      <c r="AH253" s="150"/>
      <c r="AI253" s="150"/>
      <c r="AJ253" s="206"/>
      <c r="AK253" s="141">
        <f t="shared" ref="AK253:AK255" si="170">IF(D253="","",COUNT($F$242:$AJ$242)-AL253)</f>
        <v>0</v>
      </c>
      <c r="AL253" s="142">
        <f t="shared" ref="AL253:AL255" si="171">IF(D253="","",AQ253+AR253)</f>
        <v>0</v>
      </c>
      <c r="AM253" s="142">
        <f t="shared" ref="AM253:AM255" si="172">IF(D253="","",COUNTIF(F253:AJ253,"休"))</f>
        <v>0</v>
      </c>
      <c r="AN253" s="143" t="str">
        <f t="shared" ref="AN253:AN255" si="173">IF(D253="","",IFERROR(ROUND(AM253/AK253,3),""))</f>
        <v/>
      </c>
      <c r="AO253" s="154"/>
      <c r="AP253" s="3"/>
      <c r="AQ253" s="145">
        <f>+COUNTIF(F253:AJ253,"－")</f>
        <v>0</v>
      </c>
      <c r="AR253" s="145">
        <f>+COUNTIF(F253:AJ253,"外")</f>
        <v>0</v>
      </c>
    </row>
    <row r="254" spans="2:44" s="199" customFormat="1" x14ac:dyDescent="0.45">
      <c r="B254" s="146"/>
      <c r="C254" s="147"/>
      <c r="D254" s="3"/>
      <c r="E254" s="172"/>
      <c r="F254" s="149"/>
      <c r="G254" s="150"/>
      <c r="H254" s="150"/>
      <c r="I254" s="150"/>
      <c r="J254" s="150"/>
      <c r="K254" s="150"/>
      <c r="L254" s="150"/>
      <c r="M254" s="150"/>
      <c r="N254" s="150"/>
      <c r="O254" s="150"/>
      <c r="P254" s="150"/>
      <c r="Q254" s="150"/>
      <c r="R254" s="150"/>
      <c r="S254" s="150"/>
      <c r="T254" s="150"/>
      <c r="U254" s="150"/>
      <c r="V254" s="150"/>
      <c r="W254" s="150"/>
      <c r="X254" s="150"/>
      <c r="Y254" s="150"/>
      <c r="Z254" s="150"/>
      <c r="AA254" s="150"/>
      <c r="AB254" s="150"/>
      <c r="AC254" s="150"/>
      <c r="AD254" s="150"/>
      <c r="AE254" s="150"/>
      <c r="AF254" s="150"/>
      <c r="AG254" s="150"/>
      <c r="AH254" s="150"/>
      <c r="AI254" s="150"/>
      <c r="AJ254" s="206"/>
      <c r="AK254" s="141" t="str">
        <f t="shared" si="170"/>
        <v/>
      </c>
      <c r="AL254" s="142" t="str">
        <f t="shared" si="171"/>
        <v/>
      </c>
      <c r="AM254" s="142" t="str">
        <f t="shared" si="172"/>
        <v/>
      </c>
      <c r="AN254" s="143" t="str">
        <f t="shared" si="173"/>
        <v/>
      </c>
      <c r="AO254" s="154"/>
      <c r="AP254" s="3"/>
      <c r="AQ254" s="145">
        <f>+COUNTIF(F254:AJ254,"－")</f>
        <v>0</v>
      </c>
      <c r="AR254" s="145">
        <f>+COUNTIF(F254:AJ254,"外")</f>
        <v>0</v>
      </c>
    </row>
    <row r="255" spans="2:44" s="199" customFormat="1" x14ac:dyDescent="0.45">
      <c r="B255" s="146"/>
      <c r="C255" s="158"/>
      <c r="D255" s="173"/>
      <c r="E255" s="174"/>
      <c r="F255" s="234"/>
      <c r="G255" s="214"/>
      <c r="H255" s="214"/>
      <c r="I255" s="214"/>
      <c r="J255" s="214"/>
      <c r="K255" s="214"/>
      <c r="L255" s="214"/>
      <c r="M255" s="214"/>
      <c r="N255" s="214"/>
      <c r="O255" s="214"/>
      <c r="P255" s="214"/>
      <c r="Q255" s="214"/>
      <c r="R255" s="214"/>
      <c r="S255" s="214"/>
      <c r="T255" s="214"/>
      <c r="U255" s="214"/>
      <c r="V255" s="214"/>
      <c r="W255" s="214"/>
      <c r="X255" s="214"/>
      <c r="Y255" s="214"/>
      <c r="Z255" s="214"/>
      <c r="AA255" s="214"/>
      <c r="AB255" s="214"/>
      <c r="AC255" s="214"/>
      <c r="AD255" s="214"/>
      <c r="AE255" s="214"/>
      <c r="AF255" s="214"/>
      <c r="AG255" s="214"/>
      <c r="AH255" s="214"/>
      <c r="AI255" s="214"/>
      <c r="AJ255" s="235"/>
      <c r="AK255" s="141" t="str">
        <f t="shared" si="170"/>
        <v/>
      </c>
      <c r="AL255" s="142" t="str">
        <f t="shared" si="171"/>
        <v/>
      </c>
      <c r="AM255" s="142" t="str">
        <f t="shared" si="172"/>
        <v/>
      </c>
      <c r="AN255" s="143" t="str">
        <f t="shared" si="173"/>
        <v/>
      </c>
      <c r="AO255" s="154"/>
      <c r="AP255" s="3"/>
      <c r="AQ255" s="145">
        <f>+COUNTIF(F255:AJ255,"－")</f>
        <v>0</v>
      </c>
      <c r="AR255" s="145">
        <f>+COUNTIF(F255:AJ255,"外")</f>
        <v>0</v>
      </c>
    </row>
    <row r="256" spans="2:44" s="199" customFormat="1" ht="14.4" x14ac:dyDescent="0.45">
      <c r="B256" s="146"/>
      <c r="C256" s="135" t="s">
        <v>34</v>
      </c>
      <c r="D256" s="126" t="s">
        <v>10</v>
      </c>
      <c r="E256" s="176" t="s">
        <v>45</v>
      </c>
      <c r="F256" s="128" t="s">
        <v>47</v>
      </c>
      <c r="G256" s="129" t="s">
        <v>47</v>
      </c>
      <c r="H256" s="129" t="s">
        <v>47</v>
      </c>
      <c r="I256" s="129" t="s">
        <v>47</v>
      </c>
      <c r="J256" s="129" t="s">
        <v>47</v>
      </c>
      <c r="K256" s="129" t="s">
        <v>47</v>
      </c>
      <c r="L256" s="129" t="s">
        <v>47</v>
      </c>
      <c r="M256" s="129" t="s">
        <v>47</v>
      </c>
      <c r="N256" s="129" t="s">
        <v>47</v>
      </c>
      <c r="O256" s="129" t="s">
        <v>47</v>
      </c>
      <c r="P256" s="129" t="s">
        <v>47</v>
      </c>
      <c r="Q256" s="129" t="s">
        <v>47</v>
      </c>
      <c r="R256" s="129" t="s">
        <v>47</v>
      </c>
      <c r="S256" s="129" t="s">
        <v>47</v>
      </c>
      <c r="T256" s="129" t="s">
        <v>47</v>
      </c>
      <c r="U256" s="129" t="s">
        <v>47</v>
      </c>
      <c r="V256" s="129" t="s">
        <v>47</v>
      </c>
      <c r="W256" s="129" t="s">
        <v>47</v>
      </c>
      <c r="X256" s="129" t="s">
        <v>47</v>
      </c>
      <c r="Y256" s="129" t="s">
        <v>47</v>
      </c>
      <c r="Z256" s="129" t="s">
        <v>47</v>
      </c>
      <c r="AA256" s="129" t="s">
        <v>47</v>
      </c>
      <c r="AB256" s="129" t="s">
        <v>47</v>
      </c>
      <c r="AC256" s="129" t="s">
        <v>47</v>
      </c>
      <c r="AD256" s="129" t="s">
        <v>47</v>
      </c>
      <c r="AE256" s="129" t="s">
        <v>47</v>
      </c>
      <c r="AF256" s="129" t="s">
        <v>47</v>
      </c>
      <c r="AG256" s="129" t="s">
        <v>47</v>
      </c>
      <c r="AH256" s="129" t="s">
        <v>47</v>
      </c>
      <c r="AI256" s="129" t="s">
        <v>47</v>
      </c>
      <c r="AJ256" s="231" t="s">
        <v>47</v>
      </c>
      <c r="AK256" s="168"/>
      <c r="AL256" s="145"/>
      <c r="AM256" s="177"/>
      <c r="AN256" s="170"/>
      <c r="AO256" s="154"/>
      <c r="AP256" s="3"/>
      <c r="AQ256" s="7"/>
      <c r="AR256" s="7"/>
    </row>
    <row r="257" spans="2:44" s="199" customFormat="1" x14ac:dyDescent="0.45">
      <c r="B257" s="146"/>
      <c r="C257" s="147"/>
      <c r="D257" s="178" t="s">
        <v>28</v>
      </c>
      <c r="E257" s="137"/>
      <c r="F257" s="213"/>
      <c r="G257" s="163"/>
      <c r="H257" s="163"/>
      <c r="I257" s="163"/>
      <c r="J257" s="163"/>
      <c r="K257" s="163"/>
      <c r="L257" s="163"/>
      <c r="M257" s="163"/>
      <c r="N257" s="163"/>
      <c r="O257" s="163"/>
      <c r="P257" s="163"/>
      <c r="Q257" s="163"/>
      <c r="R257" s="163"/>
      <c r="S257" s="163"/>
      <c r="T257" s="163"/>
      <c r="U257" s="163"/>
      <c r="V257" s="163"/>
      <c r="W257" s="163"/>
      <c r="X257" s="163"/>
      <c r="Y257" s="163"/>
      <c r="Z257" s="163"/>
      <c r="AA257" s="163"/>
      <c r="AB257" s="163"/>
      <c r="AC257" s="163"/>
      <c r="AD257" s="163"/>
      <c r="AE257" s="163"/>
      <c r="AF257" s="163"/>
      <c r="AG257" s="163"/>
      <c r="AH257" s="163"/>
      <c r="AI257" s="163"/>
      <c r="AJ257" s="236"/>
      <c r="AK257" s="141">
        <f>IF(D257="","",COUNT($F$242:$AJ$242)-AL257)</f>
        <v>0</v>
      </c>
      <c r="AL257" s="142">
        <f>IF(D257="","",AQ257+AR257)</f>
        <v>0</v>
      </c>
      <c r="AM257" s="142">
        <f>IF(D257="","",COUNTIF(F257:AJ257,"休"))</f>
        <v>0</v>
      </c>
      <c r="AN257" s="143" t="str">
        <f>IF(D257="","",IFERROR(ROUND(AM257/AK257,3),""))</f>
        <v/>
      </c>
      <c r="AO257" s="154"/>
      <c r="AP257" s="3"/>
      <c r="AQ257" s="145">
        <f>+COUNTIF(F257:AJ257,"－")</f>
        <v>0</v>
      </c>
      <c r="AR257" s="145">
        <f>+COUNTIF(F257:AJ257,"外")</f>
        <v>0</v>
      </c>
    </row>
    <row r="258" spans="2:44" s="199" customFormat="1" x14ac:dyDescent="0.45">
      <c r="B258" s="146"/>
      <c r="C258" s="147"/>
      <c r="D258" s="3"/>
      <c r="E258" s="172"/>
      <c r="F258" s="149"/>
      <c r="G258" s="150"/>
      <c r="H258" s="150"/>
      <c r="I258" s="150"/>
      <c r="J258" s="150"/>
      <c r="K258" s="150"/>
      <c r="L258" s="150"/>
      <c r="M258" s="150"/>
      <c r="N258" s="150"/>
      <c r="O258" s="150"/>
      <c r="P258" s="150"/>
      <c r="Q258" s="150"/>
      <c r="R258" s="150"/>
      <c r="S258" s="150"/>
      <c r="T258" s="150"/>
      <c r="U258" s="150"/>
      <c r="V258" s="150"/>
      <c r="W258" s="150"/>
      <c r="X258" s="150"/>
      <c r="Y258" s="150"/>
      <c r="Z258" s="150"/>
      <c r="AA258" s="150"/>
      <c r="AB258" s="150"/>
      <c r="AC258" s="150"/>
      <c r="AD258" s="150"/>
      <c r="AE258" s="150"/>
      <c r="AF258" s="150"/>
      <c r="AG258" s="150"/>
      <c r="AH258" s="150"/>
      <c r="AI258" s="150"/>
      <c r="AJ258" s="206"/>
      <c r="AK258" s="141" t="str">
        <f t="shared" ref="AK258:AK260" si="174">IF(D258="","",COUNT($F$242:$AJ$242)-AL258)</f>
        <v/>
      </c>
      <c r="AL258" s="142" t="str">
        <f t="shared" ref="AL258:AL260" si="175">IF(D258="","",AQ258+AR258)</f>
        <v/>
      </c>
      <c r="AM258" s="142" t="str">
        <f t="shared" ref="AM258:AM260" si="176">IF(D258="","",COUNTIF(F258:AJ258,"休"))</f>
        <v/>
      </c>
      <c r="AN258" s="143" t="str">
        <f t="shared" ref="AN258:AN260" si="177">IF(D258="","",IFERROR(ROUND(AM258/AK258,3),""))</f>
        <v/>
      </c>
      <c r="AO258" s="154"/>
      <c r="AP258" s="3"/>
      <c r="AQ258" s="145">
        <f>+COUNTIF(F258:AJ258,"－")</f>
        <v>0</v>
      </c>
      <c r="AR258" s="145">
        <f>+COUNTIF(F258:AJ258,"外")</f>
        <v>0</v>
      </c>
    </row>
    <row r="259" spans="2:44" s="199" customFormat="1" x14ac:dyDescent="0.45">
      <c r="B259" s="146"/>
      <c r="C259" s="147"/>
      <c r="D259" s="180"/>
      <c r="E259" s="172"/>
      <c r="F259" s="149"/>
      <c r="G259" s="150"/>
      <c r="H259" s="150"/>
      <c r="I259" s="150"/>
      <c r="J259" s="150"/>
      <c r="K259" s="150"/>
      <c r="L259" s="150"/>
      <c r="M259" s="150"/>
      <c r="N259" s="150"/>
      <c r="O259" s="150"/>
      <c r="P259" s="150"/>
      <c r="Q259" s="150"/>
      <c r="R259" s="150"/>
      <c r="S259" s="150"/>
      <c r="T259" s="150"/>
      <c r="U259" s="150"/>
      <c r="V259" s="150"/>
      <c r="W259" s="150"/>
      <c r="X259" s="150"/>
      <c r="Y259" s="150"/>
      <c r="Z259" s="150"/>
      <c r="AA259" s="150"/>
      <c r="AB259" s="150"/>
      <c r="AC259" s="150"/>
      <c r="AD259" s="150"/>
      <c r="AE259" s="150"/>
      <c r="AF259" s="150"/>
      <c r="AG259" s="150"/>
      <c r="AH259" s="150"/>
      <c r="AI259" s="150"/>
      <c r="AJ259" s="206"/>
      <c r="AK259" s="141" t="str">
        <f t="shared" si="174"/>
        <v/>
      </c>
      <c r="AL259" s="142" t="str">
        <f t="shared" si="175"/>
        <v/>
      </c>
      <c r="AM259" s="142" t="str">
        <f t="shared" si="176"/>
        <v/>
      </c>
      <c r="AN259" s="143" t="str">
        <f t="shared" si="177"/>
        <v/>
      </c>
      <c r="AO259" s="154"/>
      <c r="AP259" s="3"/>
      <c r="AQ259" s="145">
        <f>+COUNTIF(F259:AJ259,"－")</f>
        <v>0</v>
      </c>
      <c r="AR259" s="145">
        <f>+COUNTIF(F259:AJ259,"外")</f>
        <v>0</v>
      </c>
    </row>
    <row r="260" spans="2:44" s="199" customFormat="1" ht="13.8" thickBot="1" x14ac:dyDescent="0.5">
      <c r="B260" s="157"/>
      <c r="C260" s="158"/>
      <c r="D260" s="173"/>
      <c r="E260" s="174"/>
      <c r="F260" s="234"/>
      <c r="G260" s="214"/>
      <c r="H260" s="214"/>
      <c r="I260" s="214"/>
      <c r="J260" s="214"/>
      <c r="K260" s="214"/>
      <c r="L260" s="214"/>
      <c r="M260" s="214"/>
      <c r="N260" s="214"/>
      <c r="O260" s="214"/>
      <c r="P260" s="214"/>
      <c r="Q260" s="214"/>
      <c r="R260" s="214"/>
      <c r="S260" s="214"/>
      <c r="T260" s="214"/>
      <c r="U260" s="214"/>
      <c r="V260" s="214"/>
      <c r="W260" s="214"/>
      <c r="X260" s="214"/>
      <c r="Y260" s="214"/>
      <c r="Z260" s="214"/>
      <c r="AA260" s="214"/>
      <c r="AB260" s="214"/>
      <c r="AC260" s="214"/>
      <c r="AD260" s="214"/>
      <c r="AE260" s="214"/>
      <c r="AF260" s="214"/>
      <c r="AG260" s="214"/>
      <c r="AH260" s="214"/>
      <c r="AI260" s="214"/>
      <c r="AJ260" s="235"/>
      <c r="AK260" s="183" t="str">
        <f t="shared" si="174"/>
        <v/>
      </c>
      <c r="AL260" s="165" t="str">
        <f t="shared" si="175"/>
        <v/>
      </c>
      <c r="AM260" s="165" t="str">
        <f t="shared" si="176"/>
        <v/>
      </c>
      <c r="AN260" s="143" t="str">
        <f t="shared" si="177"/>
        <v/>
      </c>
      <c r="AO260" s="185"/>
      <c r="AP260" s="3"/>
      <c r="AQ260" s="145">
        <f>+COUNTIF(F260:AJ260,"－")</f>
        <v>0</v>
      </c>
      <c r="AR260" s="145">
        <f>+COUNTIF(F260:AJ260,"外")</f>
        <v>0</v>
      </c>
    </row>
    <row r="261" spans="2:44" ht="13.8" thickBot="1" x14ac:dyDescent="0.5">
      <c r="B261" s="186"/>
      <c r="C261" s="187"/>
      <c r="D261" s="180"/>
      <c r="E261" s="98"/>
      <c r="F261" s="140"/>
      <c r="G261" s="140"/>
      <c r="H261" s="140"/>
      <c r="I261" s="140"/>
      <c r="J261" s="140"/>
      <c r="K261" s="140"/>
      <c r="L261" s="140"/>
      <c r="M261" s="140"/>
      <c r="N261" s="140"/>
      <c r="O261" s="140"/>
      <c r="P261" s="140"/>
      <c r="Q261" s="140"/>
      <c r="R261" s="140"/>
      <c r="S261" s="140"/>
      <c r="T261" s="140"/>
      <c r="U261" s="140"/>
      <c r="V261" s="140"/>
      <c r="W261" s="140"/>
      <c r="X261" s="140"/>
      <c r="Y261" s="140"/>
      <c r="Z261" s="140"/>
      <c r="AA261" s="140"/>
      <c r="AB261" s="140"/>
      <c r="AC261" s="140"/>
      <c r="AD261" s="140"/>
      <c r="AE261" s="140"/>
      <c r="AF261" s="140"/>
      <c r="AG261" s="140"/>
      <c r="AH261" s="140"/>
      <c r="AI261" s="140"/>
      <c r="AJ261" s="140"/>
      <c r="AK261" s="188"/>
      <c r="AL261" s="189"/>
      <c r="AN261" s="190" t="s">
        <v>46</v>
      </c>
      <c r="AO261" s="191" t="e">
        <f>IF(AO245&gt;=0.285,"OK","NG")</f>
        <v>#DIV/0!</v>
      </c>
      <c r="AQ261" s="189"/>
      <c r="AR261" s="189"/>
    </row>
    <row r="262" spans="2:44" x14ac:dyDescent="0.45">
      <c r="B262" s="186"/>
      <c r="C262" s="187"/>
      <c r="D262" s="180"/>
      <c r="E262" s="98"/>
      <c r="F262" s="140"/>
      <c r="G262" s="140"/>
      <c r="H262" s="140"/>
      <c r="I262" s="140"/>
      <c r="J262" s="140"/>
      <c r="K262" s="140"/>
      <c r="L262" s="140"/>
      <c r="M262" s="140"/>
      <c r="N262" s="140"/>
      <c r="O262" s="140"/>
      <c r="P262" s="140"/>
      <c r="Q262" s="140"/>
      <c r="R262" s="140"/>
      <c r="S262" s="140"/>
      <c r="T262" s="140"/>
      <c r="U262" s="140"/>
      <c r="V262" s="140"/>
      <c r="W262" s="140"/>
      <c r="X262" s="140"/>
      <c r="Y262" s="140"/>
      <c r="Z262" s="140"/>
      <c r="AA262" s="140"/>
      <c r="AB262" s="140"/>
      <c r="AC262" s="140"/>
      <c r="AD262" s="140"/>
      <c r="AE262" s="140"/>
      <c r="AF262" s="140"/>
      <c r="AG262" s="140"/>
      <c r="AH262" s="140"/>
      <c r="AI262" s="140"/>
      <c r="AJ262" s="140"/>
      <c r="AK262" s="188"/>
      <c r="AL262" s="189"/>
      <c r="AN262" s="230"/>
      <c r="AO262" s="143"/>
      <c r="AQ262" s="189"/>
      <c r="AR262" s="189"/>
    </row>
    <row r="263" spans="2:44" hidden="1" x14ac:dyDescent="0.45">
      <c r="F263" s="4" t="e">
        <f>YEAR(F266)</f>
        <v>#VALUE!</v>
      </c>
      <c r="G263" s="4" t="e">
        <f>MONTH(F266)</f>
        <v>#VALUE!</v>
      </c>
    </row>
    <row r="264" spans="2:44" x14ac:dyDescent="0.45">
      <c r="B264" s="99"/>
      <c r="C264" s="100"/>
      <c r="D264" s="101"/>
      <c r="E264" s="193" t="s">
        <v>35</v>
      </c>
      <c r="F264" s="103" t="e">
        <f>F266</f>
        <v>#VALUE!</v>
      </c>
      <c r="G264" s="104"/>
      <c r="H264" s="104"/>
      <c r="I264" s="104"/>
      <c r="J264" s="104"/>
      <c r="K264" s="104"/>
      <c r="L264" s="104"/>
      <c r="M264" s="104"/>
      <c r="N264" s="104"/>
      <c r="O264" s="104"/>
      <c r="P264" s="104"/>
      <c r="Q264" s="104"/>
      <c r="R264" s="104"/>
      <c r="S264" s="104"/>
      <c r="T264" s="104"/>
      <c r="U264" s="104"/>
      <c r="V264" s="104"/>
      <c r="W264" s="104"/>
      <c r="X264" s="104"/>
      <c r="Y264" s="104"/>
      <c r="Z264" s="104"/>
      <c r="AA264" s="104"/>
      <c r="AB264" s="104"/>
      <c r="AC264" s="104"/>
      <c r="AD264" s="104"/>
      <c r="AE264" s="104"/>
      <c r="AF264" s="104"/>
      <c r="AG264" s="104"/>
      <c r="AH264" s="104"/>
      <c r="AI264" s="104"/>
      <c r="AJ264" s="104"/>
      <c r="AK264" s="215" t="s">
        <v>36</v>
      </c>
      <c r="AL264" s="216" t="s">
        <v>37</v>
      </c>
      <c r="AM264" s="217" t="s">
        <v>13</v>
      </c>
      <c r="AN264" s="28" t="s">
        <v>38</v>
      </c>
      <c r="AO264" s="26" t="s">
        <v>39</v>
      </c>
      <c r="AQ264" s="106" t="s">
        <v>40</v>
      </c>
      <c r="AR264" s="106" t="s">
        <v>41</v>
      </c>
    </row>
    <row r="265" spans="2:44" ht="13.5" hidden="1" customHeight="1" x14ac:dyDescent="0.45">
      <c r="B265" s="107"/>
      <c r="C265" s="108"/>
      <c r="D265" s="109"/>
      <c r="E265" s="194"/>
      <c r="F265" s="115" t="e">
        <f>DATE($F263,$G263,1)</f>
        <v>#VALUE!</v>
      </c>
      <c r="G265" s="115" t="e">
        <f t="shared" ref="G265:AJ265" si="178">F265+1</f>
        <v>#VALUE!</v>
      </c>
      <c r="H265" s="115" t="e">
        <f t="shared" si="178"/>
        <v>#VALUE!</v>
      </c>
      <c r="I265" s="115" t="e">
        <f t="shared" si="178"/>
        <v>#VALUE!</v>
      </c>
      <c r="J265" s="115" t="e">
        <f t="shared" si="178"/>
        <v>#VALUE!</v>
      </c>
      <c r="K265" s="115" t="e">
        <f t="shared" si="178"/>
        <v>#VALUE!</v>
      </c>
      <c r="L265" s="115" t="e">
        <f t="shared" si="178"/>
        <v>#VALUE!</v>
      </c>
      <c r="M265" s="115" t="e">
        <f t="shared" si="178"/>
        <v>#VALUE!</v>
      </c>
      <c r="N265" s="115" t="e">
        <f t="shared" si="178"/>
        <v>#VALUE!</v>
      </c>
      <c r="O265" s="115" t="e">
        <f t="shared" si="178"/>
        <v>#VALUE!</v>
      </c>
      <c r="P265" s="115" t="e">
        <f t="shared" si="178"/>
        <v>#VALUE!</v>
      </c>
      <c r="Q265" s="115" t="e">
        <f t="shared" si="178"/>
        <v>#VALUE!</v>
      </c>
      <c r="R265" s="115" t="e">
        <f t="shared" si="178"/>
        <v>#VALUE!</v>
      </c>
      <c r="S265" s="115" t="e">
        <f t="shared" si="178"/>
        <v>#VALUE!</v>
      </c>
      <c r="T265" s="115" t="e">
        <f t="shared" si="178"/>
        <v>#VALUE!</v>
      </c>
      <c r="U265" s="115" t="e">
        <f t="shared" si="178"/>
        <v>#VALUE!</v>
      </c>
      <c r="V265" s="115" t="e">
        <f t="shared" si="178"/>
        <v>#VALUE!</v>
      </c>
      <c r="W265" s="115" t="e">
        <f t="shared" si="178"/>
        <v>#VALUE!</v>
      </c>
      <c r="X265" s="115" t="e">
        <f t="shared" si="178"/>
        <v>#VALUE!</v>
      </c>
      <c r="Y265" s="115" t="e">
        <f t="shared" si="178"/>
        <v>#VALUE!</v>
      </c>
      <c r="Z265" s="115" t="e">
        <f t="shared" si="178"/>
        <v>#VALUE!</v>
      </c>
      <c r="AA265" s="115" t="e">
        <f t="shared" si="178"/>
        <v>#VALUE!</v>
      </c>
      <c r="AB265" s="115" t="e">
        <f t="shared" si="178"/>
        <v>#VALUE!</v>
      </c>
      <c r="AC265" s="115" t="e">
        <f t="shared" si="178"/>
        <v>#VALUE!</v>
      </c>
      <c r="AD265" s="115" t="e">
        <f t="shared" si="178"/>
        <v>#VALUE!</v>
      </c>
      <c r="AE265" s="115" t="e">
        <f t="shared" si="178"/>
        <v>#VALUE!</v>
      </c>
      <c r="AF265" s="115" t="e">
        <f t="shared" si="178"/>
        <v>#VALUE!</v>
      </c>
      <c r="AG265" s="115" t="e">
        <f t="shared" si="178"/>
        <v>#VALUE!</v>
      </c>
      <c r="AH265" s="115" t="e">
        <f t="shared" si="178"/>
        <v>#VALUE!</v>
      </c>
      <c r="AI265" s="115" t="e">
        <f t="shared" si="178"/>
        <v>#VALUE!</v>
      </c>
      <c r="AJ265" s="115" t="e">
        <f t="shared" si="178"/>
        <v>#VALUE!</v>
      </c>
      <c r="AK265" s="218"/>
      <c r="AL265" s="219"/>
      <c r="AM265" s="220"/>
      <c r="AN265" s="28"/>
      <c r="AO265" s="26"/>
      <c r="AQ265" s="106"/>
      <c r="AR265" s="106"/>
    </row>
    <row r="266" spans="2:44" x14ac:dyDescent="0.45">
      <c r="B266" s="107"/>
      <c r="C266" s="108"/>
      <c r="D266" s="109"/>
      <c r="E266" s="195" t="s">
        <v>42</v>
      </c>
      <c r="F266" s="196" t="e">
        <f>IF(EDATE(F241,1)&gt;$F$7,"",EDATE(F241,1))</f>
        <v>#VALUE!</v>
      </c>
      <c r="G266" s="115" t="e">
        <f t="shared" ref="G266:AJ266" si="179">IF(G265&gt;$F$7,"",IF(F266=EOMONTH(DATE($F263,$G263,1),0),"",IF(F266="","",F266+1)))</f>
        <v>#VALUE!</v>
      </c>
      <c r="H266" s="115" t="e">
        <f t="shared" si="179"/>
        <v>#VALUE!</v>
      </c>
      <c r="I266" s="115" t="e">
        <f t="shared" si="179"/>
        <v>#VALUE!</v>
      </c>
      <c r="J266" s="115" t="e">
        <f t="shared" si="179"/>
        <v>#VALUE!</v>
      </c>
      <c r="K266" s="115" t="e">
        <f t="shared" si="179"/>
        <v>#VALUE!</v>
      </c>
      <c r="L266" s="115" t="e">
        <f t="shared" si="179"/>
        <v>#VALUE!</v>
      </c>
      <c r="M266" s="115" t="e">
        <f t="shared" si="179"/>
        <v>#VALUE!</v>
      </c>
      <c r="N266" s="115" t="e">
        <f t="shared" si="179"/>
        <v>#VALUE!</v>
      </c>
      <c r="O266" s="115" t="e">
        <f t="shared" si="179"/>
        <v>#VALUE!</v>
      </c>
      <c r="P266" s="115" t="e">
        <f t="shared" si="179"/>
        <v>#VALUE!</v>
      </c>
      <c r="Q266" s="115" t="e">
        <f t="shared" si="179"/>
        <v>#VALUE!</v>
      </c>
      <c r="R266" s="115" t="e">
        <f t="shared" si="179"/>
        <v>#VALUE!</v>
      </c>
      <c r="S266" s="115" t="e">
        <f t="shared" si="179"/>
        <v>#VALUE!</v>
      </c>
      <c r="T266" s="115" t="e">
        <f t="shared" si="179"/>
        <v>#VALUE!</v>
      </c>
      <c r="U266" s="115" t="e">
        <f t="shared" si="179"/>
        <v>#VALUE!</v>
      </c>
      <c r="V266" s="115" t="e">
        <f t="shared" si="179"/>
        <v>#VALUE!</v>
      </c>
      <c r="W266" s="115" t="e">
        <f t="shared" si="179"/>
        <v>#VALUE!</v>
      </c>
      <c r="X266" s="115" t="e">
        <f t="shared" si="179"/>
        <v>#VALUE!</v>
      </c>
      <c r="Y266" s="115" t="e">
        <f t="shared" si="179"/>
        <v>#VALUE!</v>
      </c>
      <c r="Z266" s="115" t="e">
        <f t="shared" si="179"/>
        <v>#VALUE!</v>
      </c>
      <c r="AA266" s="115" t="e">
        <f t="shared" si="179"/>
        <v>#VALUE!</v>
      </c>
      <c r="AB266" s="115" t="e">
        <f t="shared" si="179"/>
        <v>#VALUE!</v>
      </c>
      <c r="AC266" s="115" t="e">
        <f t="shared" si="179"/>
        <v>#VALUE!</v>
      </c>
      <c r="AD266" s="115" t="e">
        <f t="shared" si="179"/>
        <v>#VALUE!</v>
      </c>
      <c r="AE266" s="115" t="e">
        <f t="shared" si="179"/>
        <v>#VALUE!</v>
      </c>
      <c r="AF266" s="115" t="e">
        <f t="shared" si="179"/>
        <v>#VALUE!</v>
      </c>
      <c r="AG266" s="115" t="e">
        <f t="shared" si="179"/>
        <v>#VALUE!</v>
      </c>
      <c r="AH266" s="115" t="e">
        <f t="shared" si="179"/>
        <v>#VALUE!</v>
      </c>
      <c r="AI266" s="115" t="e">
        <f t="shared" si="179"/>
        <v>#VALUE!</v>
      </c>
      <c r="AJ266" s="115" t="e">
        <f t="shared" si="179"/>
        <v>#VALUE!</v>
      </c>
      <c r="AK266" s="218"/>
      <c r="AL266" s="219"/>
      <c r="AM266" s="220"/>
      <c r="AN266" s="28"/>
      <c r="AO266" s="26"/>
      <c r="AQ266" s="106"/>
      <c r="AR266" s="106"/>
    </row>
    <row r="267" spans="2:44" s="199" customFormat="1" x14ac:dyDescent="0.45">
      <c r="B267" s="117"/>
      <c r="C267" s="118"/>
      <c r="D267" s="119"/>
      <c r="E267" s="197" t="s">
        <v>43</v>
      </c>
      <c r="F267" s="198" t="str">
        <f>IFERROR(TEXT(WEEKDAY(+F266),"aaa"),"")</f>
        <v/>
      </c>
      <c r="G267" s="198" t="str">
        <f t="shared" ref="G267:AJ267" si="180">IFERROR(TEXT(WEEKDAY(+G266),"aaa"),"")</f>
        <v/>
      </c>
      <c r="H267" s="198" t="str">
        <f t="shared" si="180"/>
        <v/>
      </c>
      <c r="I267" s="198" t="str">
        <f t="shared" si="180"/>
        <v/>
      </c>
      <c r="J267" s="198" t="str">
        <f t="shared" si="180"/>
        <v/>
      </c>
      <c r="K267" s="198" t="str">
        <f t="shared" si="180"/>
        <v/>
      </c>
      <c r="L267" s="198" t="str">
        <f t="shared" si="180"/>
        <v/>
      </c>
      <c r="M267" s="198" t="str">
        <f t="shared" si="180"/>
        <v/>
      </c>
      <c r="N267" s="198" t="str">
        <f t="shared" si="180"/>
        <v/>
      </c>
      <c r="O267" s="198" t="str">
        <f t="shared" si="180"/>
        <v/>
      </c>
      <c r="P267" s="198" t="str">
        <f t="shared" si="180"/>
        <v/>
      </c>
      <c r="Q267" s="198" t="str">
        <f t="shared" si="180"/>
        <v/>
      </c>
      <c r="R267" s="198" t="str">
        <f t="shared" si="180"/>
        <v/>
      </c>
      <c r="S267" s="198" t="str">
        <f t="shared" si="180"/>
        <v/>
      </c>
      <c r="T267" s="198" t="str">
        <f t="shared" si="180"/>
        <v/>
      </c>
      <c r="U267" s="198" t="str">
        <f t="shared" si="180"/>
        <v/>
      </c>
      <c r="V267" s="198" t="str">
        <f t="shared" si="180"/>
        <v/>
      </c>
      <c r="W267" s="198" t="str">
        <f t="shared" si="180"/>
        <v/>
      </c>
      <c r="X267" s="198" t="str">
        <f t="shared" si="180"/>
        <v/>
      </c>
      <c r="Y267" s="198" t="str">
        <f t="shared" si="180"/>
        <v/>
      </c>
      <c r="Z267" s="198" t="str">
        <f t="shared" si="180"/>
        <v/>
      </c>
      <c r="AA267" s="198" t="str">
        <f t="shared" si="180"/>
        <v/>
      </c>
      <c r="AB267" s="198" t="str">
        <f t="shared" si="180"/>
        <v/>
      </c>
      <c r="AC267" s="198" t="str">
        <f t="shared" si="180"/>
        <v/>
      </c>
      <c r="AD267" s="198" t="str">
        <f t="shared" si="180"/>
        <v/>
      </c>
      <c r="AE267" s="198" t="str">
        <f t="shared" si="180"/>
        <v/>
      </c>
      <c r="AF267" s="198" t="str">
        <f t="shared" si="180"/>
        <v/>
      </c>
      <c r="AG267" s="198" t="str">
        <f t="shared" si="180"/>
        <v/>
      </c>
      <c r="AH267" s="198" t="str">
        <f t="shared" si="180"/>
        <v/>
      </c>
      <c r="AI267" s="198" t="str">
        <f t="shared" si="180"/>
        <v/>
      </c>
      <c r="AJ267" s="198" t="str">
        <f t="shared" si="180"/>
        <v/>
      </c>
      <c r="AK267" s="218"/>
      <c r="AL267" s="219"/>
      <c r="AM267" s="220"/>
      <c r="AN267" s="28"/>
      <c r="AO267" s="26"/>
      <c r="AP267" s="3"/>
      <c r="AQ267" s="106"/>
      <c r="AR267" s="106"/>
    </row>
    <row r="268" spans="2:44" s="199" customFormat="1" ht="21" customHeight="1" x14ac:dyDescent="0.45">
      <c r="B268" s="200" t="s">
        <v>44</v>
      </c>
      <c r="C268" s="201" t="s">
        <v>9</v>
      </c>
      <c r="D268" s="126" t="s">
        <v>10</v>
      </c>
      <c r="E268" s="127" t="s">
        <v>45</v>
      </c>
      <c r="F268" s="128" t="s">
        <v>47</v>
      </c>
      <c r="G268" s="129" t="s">
        <v>47</v>
      </c>
      <c r="H268" s="129" t="s">
        <v>47</v>
      </c>
      <c r="I268" s="129" t="s">
        <v>47</v>
      </c>
      <c r="J268" s="129" t="s">
        <v>47</v>
      </c>
      <c r="K268" s="129" t="s">
        <v>47</v>
      </c>
      <c r="L268" s="129" t="s">
        <v>47</v>
      </c>
      <c r="M268" s="129" t="s">
        <v>47</v>
      </c>
      <c r="N268" s="129" t="s">
        <v>47</v>
      </c>
      <c r="O268" s="129" t="s">
        <v>47</v>
      </c>
      <c r="P268" s="129" t="s">
        <v>47</v>
      </c>
      <c r="Q268" s="129" t="s">
        <v>47</v>
      </c>
      <c r="R268" s="129" t="s">
        <v>47</v>
      </c>
      <c r="S268" s="129" t="s">
        <v>47</v>
      </c>
      <c r="T268" s="129" t="s">
        <v>47</v>
      </c>
      <c r="U268" s="129" t="s">
        <v>47</v>
      </c>
      <c r="V268" s="129" t="s">
        <v>47</v>
      </c>
      <c r="W268" s="129" t="s">
        <v>47</v>
      </c>
      <c r="X268" s="129" t="s">
        <v>47</v>
      </c>
      <c r="Y268" s="129" t="s">
        <v>47</v>
      </c>
      <c r="Z268" s="129" t="s">
        <v>47</v>
      </c>
      <c r="AA268" s="129" t="s">
        <v>47</v>
      </c>
      <c r="AB268" s="129" t="s">
        <v>47</v>
      </c>
      <c r="AC268" s="129" t="s">
        <v>47</v>
      </c>
      <c r="AD268" s="129" t="s">
        <v>47</v>
      </c>
      <c r="AE268" s="129" t="s">
        <v>47</v>
      </c>
      <c r="AF268" s="129" t="s">
        <v>47</v>
      </c>
      <c r="AG268" s="129" t="s">
        <v>47</v>
      </c>
      <c r="AH268" s="129" t="s">
        <v>47</v>
      </c>
      <c r="AI268" s="129" t="s">
        <v>47</v>
      </c>
      <c r="AJ268" s="231" t="s">
        <v>47</v>
      </c>
      <c r="AK268" s="221"/>
      <c r="AL268" s="222"/>
      <c r="AM268" s="223"/>
      <c r="AN268" s="131" t="s">
        <v>22</v>
      </c>
      <c r="AO268" s="130" t="s">
        <v>23</v>
      </c>
      <c r="AP268" s="3"/>
      <c r="AQ268" s="132"/>
      <c r="AR268" s="132"/>
    </row>
    <row r="269" spans="2:44" s="199" customFormat="1" ht="13.5" customHeight="1" x14ac:dyDescent="0.45">
      <c r="B269" s="134" t="s">
        <v>24</v>
      </c>
      <c r="C269" s="135" t="s">
        <v>25</v>
      </c>
      <c r="D269" s="136" t="s">
        <v>26</v>
      </c>
      <c r="E269" s="137"/>
      <c r="F269" s="232"/>
      <c r="G269" s="209"/>
      <c r="H269" s="209"/>
      <c r="I269" s="209"/>
      <c r="J269" s="209"/>
      <c r="K269" s="209"/>
      <c r="L269" s="209"/>
      <c r="M269" s="209"/>
      <c r="N269" s="209"/>
      <c r="O269" s="209"/>
      <c r="P269" s="209"/>
      <c r="Q269" s="209"/>
      <c r="R269" s="209"/>
      <c r="S269" s="209"/>
      <c r="T269" s="209"/>
      <c r="U269" s="209"/>
      <c r="V269" s="209"/>
      <c r="W269" s="209"/>
      <c r="X269" s="209"/>
      <c r="Y269" s="209"/>
      <c r="Z269" s="209"/>
      <c r="AA269" s="209"/>
      <c r="AB269" s="209"/>
      <c r="AC269" s="209"/>
      <c r="AD269" s="209"/>
      <c r="AE269" s="209"/>
      <c r="AF269" s="209"/>
      <c r="AG269" s="209"/>
      <c r="AH269" s="209"/>
      <c r="AI269" s="209"/>
      <c r="AJ269" s="233"/>
      <c r="AK269" s="141">
        <f>IF(D269="","",COUNT($F$266:$AJ$266)-AL269)</f>
        <v>0</v>
      </c>
      <c r="AL269" s="142">
        <f>IF(D269="","",AQ269+AR269)</f>
        <v>0</v>
      </c>
      <c r="AM269" s="142">
        <f>IF(D269="","",COUNTIF(F269:AJ269,"休"))</f>
        <v>0</v>
      </c>
      <c r="AN269" s="143" t="str">
        <f>IF(D269="","",IFERROR(ROUND(AM269/AK269,3),""))</f>
        <v/>
      </c>
      <c r="AO269" s="144" t="e">
        <f>ROUND(AVERAGE(AN269:AN284),3)</f>
        <v>#DIV/0!</v>
      </c>
      <c r="AP269" s="3"/>
      <c r="AQ269" s="145">
        <f>+COUNTIF(F269:AJ269,"－")</f>
        <v>0</v>
      </c>
      <c r="AR269" s="145">
        <f>+COUNTIF(F269:AJ269,"外")</f>
        <v>0</v>
      </c>
    </row>
    <row r="270" spans="2:44" s="199" customFormat="1" ht="13.5" customHeight="1" x14ac:dyDescent="0.45">
      <c r="B270" s="146"/>
      <c r="C270" s="147"/>
      <c r="D270" s="148" t="s">
        <v>28</v>
      </c>
      <c r="E270" s="137"/>
      <c r="F270" s="149"/>
      <c r="G270" s="150"/>
      <c r="H270" s="150"/>
      <c r="I270" s="150"/>
      <c r="J270" s="150"/>
      <c r="K270" s="150"/>
      <c r="L270" s="150"/>
      <c r="M270" s="150"/>
      <c r="N270" s="150"/>
      <c r="O270" s="150"/>
      <c r="P270" s="150"/>
      <c r="Q270" s="150"/>
      <c r="R270" s="150"/>
      <c r="S270" s="150"/>
      <c r="T270" s="150"/>
      <c r="U270" s="150"/>
      <c r="V270" s="150"/>
      <c r="W270" s="150"/>
      <c r="X270" s="150"/>
      <c r="Y270" s="150"/>
      <c r="Z270" s="150"/>
      <c r="AA270" s="150"/>
      <c r="AB270" s="150"/>
      <c r="AC270" s="150"/>
      <c r="AD270" s="150"/>
      <c r="AE270" s="150"/>
      <c r="AF270" s="150"/>
      <c r="AG270" s="150"/>
      <c r="AH270" s="150"/>
      <c r="AI270" s="150"/>
      <c r="AJ270" s="206"/>
      <c r="AK270" s="141">
        <f t="shared" ref="AK270:AK274" si="181">IF(D270="","",COUNT($F$266:$AJ$266)-AL270)</f>
        <v>0</v>
      </c>
      <c r="AL270" s="142">
        <f t="shared" ref="AL270:AL274" si="182">IF(D270="","",AQ270+AR270)</f>
        <v>0</v>
      </c>
      <c r="AM270" s="142">
        <f t="shared" ref="AM270:AM274" si="183">IF(D270="","",COUNTIF(F270:AJ270,"休"))</f>
        <v>0</v>
      </c>
      <c r="AN270" s="143" t="str">
        <f t="shared" ref="AN270:AN274" si="184">IF(D270="","",IFERROR(ROUND(AM270/AK270,3),""))</f>
        <v/>
      </c>
      <c r="AO270" s="154"/>
      <c r="AP270" s="3"/>
      <c r="AQ270" s="145">
        <f>+COUNTIF(F270:AJ270,"－")</f>
        <v>0</v>
      </c>
      <c r="AR270" s="145">
        <f>+COUNTIF(F270:AJ270,"外")</f>
        <v>0</v>
      </c>
    </row>
    <row r="271" spans="2:44" s="199" customFormat="1" x14ac:dyDescent="0.45">
      <c r="B271" s="146"/>
      <c r="C271" s="147"/>
      <c r="D271" s="155" t="s">
        <v>29</v>
      </c>
      <c r="E271" s="137"/>
      <c r="F271" s="149"/>
      <c r="G271" s="150"/>
      <c r="H271" s="150"/>
      <c r="I271" s="150"/>
      <c r="J271" s="150"/>
      <c r="K271" s="150"/>
      <c r="L271" s="150"/>
      <c r="M271" s="150"/>
      <c r="N271" s="150"/>
      <c r="O271" s="150"/>
      <c r="P271" s="150"/>
      <c r="Q271" s="150"/>
      <c r="R271" s="150"/>
      <c r="S271" s="150"/>
      <c r="T271" s="150"/>
      <c r="U271" s="150"/>
      <c r="V271" s="150"/>
      <c r="W271" s="150"/>
      <c r="X271" s="150"/>
      <c r="Y271" s="150"/>
      <c r="Z271" s="150"/>
      <c r="AA271" s="150"/>
      <c r="AB271" s="150"/>
      <c r="AC271" s="150"/>
      <c r="AD271" s="150"/>
      <c r="AE271" s="150"/>
      <c r="AF271" s="150"/>
      <c r="AG271" s="150"/>
      <c r="AH271" s="150"/>
      <c r="AI271" s="150"/>
      <c r="AJ271" s="206"/>
      <c r="AK271" s="141">
        <f t="shared" si="181"/>
        <v>0</v>
      </c>
      <c r="AL271" s="142">
        <f t="shared" si="182"/>
        <v>0</v>
      </c>
      <c r="AM271" s="142">
        <f t="shared" si="183"/>
        <v>0</v>
      </c>
      <c r="AN271" s="143" t="str">
        <f t="shared" si="184"/>
        <v/>
      </c>
      <c r="AO271" s="154"/>
      <c r="AP271" s="3"/>
      <c r="AQ271" s="145">
        <f>+COUNTIF(F271:AJ271,"－")</f>
        <v>0</v>
      </c>
      <c r="AR271" s="145">
        <f t="shared" ref="AR271:AR274" si="185">+COUNTIF(F271:AJ271,"外")</f>
        <v>0</v>
      </c>
    </row>
    <row r="272" spans="2:44" s="199" customFormat="1" x14ac:dyDescent="0.45">
      <c r="B272" s="146"/>
      <c r="C272" s="147"/>
      <c r="D272" s="155" t="s">
        <v>30</v>
      </c>
      <c r="E272" s="156"/>
      <c r="F272" s="149"/>
      <c r="G272" s="150"/>
      <c r="H272" s="150"/>
      <c r="I272" s="150"/>
      <c r="J272" s="150"/>
      <c r="K272" s="150"/>
      <c r="L272" s="150"/>
      <c r="M272" s="150"/>
      <c r="N272" s="150"/>
      <c r="O272" s="150"/>
      <c r="P272" s="150"/>
      <c r="Q272" s="150"/>
      <c r="R272" s="150"/>
      <c r="S272" s="150"/>
      <c r="T272" s="150"/>
      <c r="U272" s="150"/>
      <c r="V272" s="150"/>
      <c r="W272" s="150"/>
      <c r="X272" s="150"/>
      <c r="Y272" s="150"/>
      <c r="Z272" s="150"/>
      <c r="AA272" s="150"/>
      <c r="AB272" s="150"/>
      <c r="AC272" s="150"/>
      <c r="AD272" s="150"/>
      <c r="AE272" s="150"/>
      <c r="AF272" s="150"/>
      <c r="AG272" s="150"/>
      <c r="AH272" s="150"/>
      <c r="AI272" s="150"/>
      <c r="AJ272" s="206"/>
      <c r="AK272" s="141">
        <f t="shared" si="181"/>
        <v>0</v>
      </c>
      <c r="AL272" s="142">
        <f t="shared" si="182"/>
        <v>0</v>
      </c>
      <c r="AM272" s="142">
        <f t="shared" si="183"/>
        <v>0</v>
      </c>
      <c r="AN272" s="143" t="str">
        <f t="shared" si="184"/>
        <v/>
      </c>
      <c r="AO272" s="154"/>
      <c r="AP272" s="3"/>
      <c r="AQ272" s="145">
        <f>+COUNTIF(F272:AJ272,"－")</f>
        <v>0</v>
      </c>
      <c r="AR272" s="145">
        <f t="shared" si="185"/>
        <v>0</v>
      </c>
    </row>
    <row r="273" spans="2:44" s="199" customFormat="1" x14ac:dyDescent="0.45">
      <c r="B273" s="146"/>
      <c r="C273" s="147"/>
      <c r="D273" s="155" t="s">
        <v>31</v>
      </c>
      <c r="E273" s="137"/>
      <c r="F273" s="149"/>
      <c r="G273" s="150"/>
      <c r="H273" s="150"/>
      <c r="I273" s="150"/>
      <c r="J273" s="150"/>
      <c r="K273" s="150"/>
      <c r="L273" s="150"/>
      <c r="M273" s="150"/>
      <c r="N273" s="150"/>
      <c r="O273" s="150"/>
      <c r="P273" s="150"/>
      <c r="Q273" s="150"/>
      <c r="R273" s="150"/>
      <c r="S273" s="150"/>
      <c r="T273" s="150"/>
      <c r="U273" s="150"/>
      <c r="V273" s="150"/>
      <c r="W273" s="150"/>
      <c r="X273" s="150"/>
      <c r="Y273" s="150"/>
      <c r="Z273" s="150"/>
      <c r="AA273" s="150"/>
      <c r="AB273" s="150"/>
      <c r="AC273" s="150"/>
      <c r="AD273" s="150"/>
      <c r="AE273" s="150"/>
      <c r="AF273" s="150"/>
      <c r="AG273" s="150"/>
      <c r="AH273" s="150"/>
      <c r="AI273" s="150"/>
      <c r="AJ273" s="206"/>
      <c r="AK273" s="141">
        <f t="shared" si="181"/>
        <v>0</v>
      </c>
      <c r="AL273" s="142">
        <f t="shared" si="182"/>
        <v>0</v>
      </c>
      <c r="AM273" s="142">
        <f t="shared" si="183"/>
        <v>0</v>
      </c>
      <c r="AN273" s="143" t="str">
        <f t="shared" si="184"/>
        <v/>
      </c>
      <c r="AO273" s="154"/>
      <c r="AP273" s="3"/>
      <c r="AQ273" s="145">
        <f t="shared" ref="AQ273:AQ274" si="186">+COUNTIF(F273:AJ273,"－")</f>
        <v>0</v>
      </c>
      <c r="AR273" s="145">
        <f t="shared" si="185"/>
        <v>0</v>
      </c>
    </row>
    <row r="274" spans="2:44" s="199" customFormat="1" x14ac:dyDescent="0.45">
      <c r="B274" s="157"/>
      <c r="C274" s="158"/>
      <c r="D274" s="159">
        <f>E$29</f>
        <v>0</v>
      </c>
      <c r="E274" s="160"/>
      <c r="F274" s="234"/>
      <c r="G274" s="214"/>
      <c r="H274" s="214"/>
      <c r="I274" s="214"/>
      <c r="J274" s="214"/>
      <c r="K274" s="214"/>
      <c r="L274" s="214"/>
      <c r="M274" s="214"/>
      <c r="N274" s="214"/>
      <c r="O274" s="214"/>
      <c r="P274" s="214"/>
      <c r="Q274" s="214"/>
      <c r="R274" s="214"/>
      <c r="S274" s="214"/>
      <c r="T274" s="214"/>
      <c r="U274" s="214"/>
      <c r="V274" s="214"/>
      <c r="W274" s="214"/>
      <c r="X274" s="214"/>
      <c r="Y274" s="214"/>
      <c r="Z274" s="214"/>
      <c r="AA274" s="214"/>
      <c r="AB274" s="214"/>
      <c r="AC274" s="214"/>
      <c r="AD274" s="214"/>
      <c r="AE274" s="214"/>
      <c r="AF274" s="214"/>
      <c r="AG274" s="214"/>
      <c r="AH274" s="214"/>
      <c r="AI274" s="214"/>
      <c r="AJ274" s="235"/>
      <c r="AK274" s="141">
        <f t="shared" si="181"/>
        <v>0</v>
      </c>
      <c r="AL274" s="142">
        <f t="shared" si="182"/>
        <v>0</v>
      </c>
      <c r="AM274" s="165">
        <f t="shared" si="183"/>
        <v>0</v>
      </c>
      <c r="AN274" s="143" t="str">
        <f t="shared" si="184"/>
        <v/>
      </c>
      <c r="AO274" s="154"/>
      <c r="AP274" s="3"/>
      <c r="AQ274" s="145">
        <f t="shared" si="186"/>
        <v>0</v>
      </c>
      <c r="AR274" s="145">
        <f t="shared" si="185"/>
        <v>0</v>
      </c>
    </row>
    <row r="275" spans="2:44" s="199" customFormat="1" ht="14.4" x14ac:dyDescent="0.45">
      <c r="B275" s="134" t="s">
        <v>32</v>
      </c>
      <c r="C275" s="135" t="s">
        <v>33</v>
      </c>
      <c r="D275" s="126" t="s">
        <v>10</v>
      </c>
      <c r="E275" s="166" t="s">
        <v>45</v>
      </c>
      <c r="F275" s="128" t="s">
        <v>48</v>
      </c>
      <c r="G275" s="129" t="s">
        <v>48</v>
      </c>
      <c r="H275" s="129" t="s">
        <v>48</v>
      </c>
      <c r="I275" s="129" t="s">
        <v>48</v>
      </c>
      <c r="J275" s="129" t="s">
        <v>48</v>
      </c>
      <c r="K275" s="129" t="s">
        <v>48</v>
      </c>
      <c r="L275" s="129" t="s">
        <v>48</v>
      </c>
      <c r="M275" s="129" t="s">
        <v>48</v>
      </c>
      <c r="N275" s="129" t="s">
        <v>48</v>
      </c>
      <c r="O275" s="129" t="s">
        <v>48</v>
      </c>
      <c r="P275" s="129" t="s">
        <v>48</v>
      </c>
      <c r="Q275" s="129" t="s">
        <v>48</v>
      </c>
      <c r="R275" s="129" t="s">
        <v>48</v>
      </c>
      <c r="S275" s="129" t="s">
        <v>48</v>
      </c>
      <c r="T275" s="129" t="s">
        <v>48</v>
      </c>
      <c r="U275" s="129" t="s">
        <v>48</v>
      </c>
      <c r="V275" s="129" t="s">
        <v>48</v>
      </c>
      <c r="W275" s="129" t="s">
        <v>48</v>
      </c>
      <c r="X275" s="129" t="s">
        <v>48</v>
      </c>
      <c r="Y275" s="129" t="s">
        <v>48</v>
      </c>
      <c r="Z275" s="129" t="s">
        <v>48</v>
      </c>
      <c r="AA275" s="129" t="s">
        <v>48</v>
      </c>
      <c r="AB275" s="129" t="s">
        <v>48</v>
      </c>
      <c r="AC275" s="129" t="s">
        <v>48</v>
      </c>
      <c r="AD275" s="129" t="s">
        <v>48</v>
      </c>
      <c r="AE275" s="129" t="s">
        <v>48</v>
      </c>
      <c r="AF275" s="129" t="s">
        <v>48</v>
      </c>
      <c r="AG275" s="129" t="s">
        <v>48</v>
      </c>
      <c r="AH275" s="129" t="s">
        <v>48</v>
      </c>
      <c r="AI275" s="129" t="s">
        <v>48</v>
      </c>
      <c r="AJ275" s="231" t="s">
        <v>48</v>
      </c>
      <c r="AK275" s="168"/>
      <c r="AL275" s="145"/>
      <c r="AM275" s="169"/>
      <c r="AN275" s="170"/>
      <c r="AO275" s="154"/>
      <c r="AP275" s="3"/>
      <c r="AQ275" s="7"/>
      <c r="AR275" s="7"/>
    </row>
    <row r="276" spans="2:44" s="199" customFormat="1" x14ac:dyDescent="0.45">
      <c r="B276" s="146"/>
      <c r="C276" s="147"/>
      <c r="D276" s="171" t="s">
        <v>26</v>
      </c>
      <c r="E276" s="137"/>
      <c r="F276" s="213"/>
      <c r="G276" s="163"/>
      <c r="H276" s="163"/>
      <c r="I276" s="163"/>
      <c r="J276" s="163"/>
      <c r="K276" s="163"/>
      <c r="L276" s="163"/>
      <c r="M276" s="163"/>
      <c r="N276" s="163"/>
      <c r="O276" s="163"/>
      <c r="P276" s="163"/>
      <c r="Q276" s="163"/>
      <c r="R276" s="163"/>
      <c r="S276" s="163"/>
      <c r="T276" s="163"/>
      <c r="U276" s="163"/>
      <c r="V276" s="163"/>
      <c r="W276" s="163"/>
      <c r="X276" s="163"/>
      <c r="Y276" s="163"/>
      <c r="Z276" s="163"/>
      <c r="AA276" s="163"/>
      <c r="AB276" s="163"/>
      <c r="AC276" s="163"/>
      <c r="AD276" s="163"/>
      <c r="AE276" s="163"/>
      <c r="AF276" s="163"/>
      <c r="AG276" s="163"/>
      <c r="AH276" s="163"/>
      <c r="AI276" s="163"/>
      <c r="AJ276" s="236"/>
      <c r="AK276" s="141">
        <f>IF(D276="","",COUNT($F$266:$AJ$266)-AL276)</f>
        <v>0</v>
      </c>
      <c r="AL276" s="142">
        <f>IF(D276="","",AQ276+AR276)</f>
        <v>0</v>
      </c>
      <c r="AM276" s="142">
        <f>IF(D276="","",COUNTIF(F276:AJ276,"休"))</f>
        <v>0</v>
      </c>
      <c r="AN276" s="143" t="str">
        <f>IF(D276="","",IFERROR(ROUND(AM276/AK276,3),""))</f>
        <v/>
      </c>
      <c r="AO276" s="154"/>
      <c r="AP276" s="3"/>
      <c r="AQ276" s="145">
        <f>+COUNTIF(F276:AJ276,"－")</f>
        <v>0</v>
      </c>
      <c r="AR276" s="145">
        <f>+COUNTIF(F276:AJ276,"外")</f>
        <v>0</v>
      </c>
    </row>
    <row r="277" spans="2:44" s="199" customFormat="1" x14ac:dyDescent="0.45">
      <c r="B277" s="146"/>
      <c r="C277" s="147"/>
      <c r="D277" s="148" t="s">
        <v>28</v>
      </c>
      <c r="E277" s="172"/>
      <c r="F277" s="149"/>
      <c r="G277" s="150"/>
      <c r="H277" s="150"/>
      <c r="I277" s="150"/>
      <c r="J277" s="150"/>
      <c r="K277" s="150"/>
      <c r="L277" s="150"/>
      <c r="M277" s="150"/>
      <c r="N277" s="150"/>
      <c r="O277" s="150"/>
      <c r="P277" s="150"/>
      <c r="Q277" s="150"/>
      <c r="R277" s="150"/>
      <c r="S277" s="150"/>
      <c r="T277" s="150"/>
      <c r="U277" s="150"/>
      <c r="V277" s="150"/>
      <c r="W277" s="150"/>
      <c r="X277" s="150"/>
      <c r="Y277" s="150"/>
      <c r="Z277" s="150"/>
      <c r="AA277" s="150"/>
      <c r="AB277" s="150"/>
      <c r="AC277" s="150"/>
      <c r="AD277" s="150"/>
      <c r="AE277" s="150"/>
      <c r="AF277" s="150"/>
      <c r="AG277" s="150"/>
      <c r="AH277" s="150"/>
      <c r="AI277" s="150"/>
      <c r="AJ277" s="206"/>
      <c r="AK277" s="141">
        <f t="shared" ref="AK277:AK279" si="187">IF(D277="","",COUNT($F$266:$AJ$266)-AL277)</f>
        <v>0</v>
      </c>
      <c r="AL277" s="142">
        <f t="shared" ref="AL277:AL279" si="188">IF(D277="","",AQ277+AR277)</f>
        <v>0</v>
      </c>
      <c r="AM277" s="142">
        <f t="shared" ref="AM277:AM279" si="189">IF(D277="","",COUNTIF(F277:AJ277,"休"))</f>
        <v>0</v>
      </c>
      <c r="AN277" s="143" t="str">
        <f t="shared" ref="AN277:AN279" si="190">IF(D277="","",IFERROR(ROUND(AM277/AK277,3),""))</f>
        <v/>
      </c>
      <c r="AO277" s="154"/>
      <c r="AP277" s="3"/>
      <c r="AQ277" s="145">
        <f>+COUNTIF(F277:AJ277,"－")</f>
        <v>0</v>
      </c>
      <c r="AR277" s="145">
        <f>+COUNTIF(F277:AJ277,"外")</f>
        <v>0</v>
      </c>
    </row>
    <row r="278" spans="2:44" s="199" customFormat="1" x14ac:dyDescent="0.45">
      <c r="B278" s="146"/>
      <c r="C278" s="147"/>
      <c r="D278" s="3"/>
      <c r="E278" s="172"/>
      <c r="F278" s="149"/>
      <c r="G278" s="150"/>
      <c r="H278" s="150"/>
      <c r="I278" s="150"/>
      <c r="J278" s="150"/>
      <c r="K278" s="150"/>
      <c r="L278" s="150"/>
      <c r="M278" s="150"/>
      <c r="N278" s="150"/>
      <c r="O278" s="150"/>
      <c r="P278" s="150"/>
      <c r="Q278" s="150"/>
      <c r="R278" s="150"/>
      <c r="S278" s="150"/>
      <c r="T278" s="150"/>
      <c r="U278" s="150"/>
      <c r="V278" s="150"/>
      <c r="W278" s="150"/>
      <c r="X278" s="150"/>
      <c r="Y278" s="150"/>
      <c r="Z278" s="150"/>
      <c r="AA278" s="150"/>
      <c r="AB278" s="150"/>
      <c r="AC278" s="150"/>
      <c r="AD278" s="150"/>
      <c r="AE278" s="150"/>
      <c r="AF278" s="150"/>
      <c r="AG278" s="150"/>
      <c r="AH278" s="150"/>
      <c r="AI278" s="150"/>
      <c r="AJ278" s="206"/>
      <c r="AK278" s="141" t="str">
        <f t="shared" si="187"/>
        <v/>
      </c>
      <c r="AL278" s="142" t="str">
        <f t="shared" si="188"/>
        <v/>
      </c>
      <c r="AM278" s="142" t="str">
        <f t="shared" si="189"/>
        <v/>
      </c>
      <c r="AN278" s="143" t="str">
        <f t="shared" si="190"/>
        <v/>
      </c>
      <c r="AO278" s="154"/>
      <c r="AP278" s="3"/>
      <c r="AQ278" s="145">
        <f>+COUNTIF(F278:AJ278,"－")</f>
        <v>0</v>
      </c>
      <c r="AR278" s="145">
        <f>+COUNTIF(F278:AJ278,"外")</f>
        <v>0</v>
      </c>
    </row>
    <row r="279" spans="2:44" s="199" customFormat="1" x14ac:dyDescent="0.45">
      <c r="B279" s="146"/>
      <c r="C279" s="158"/>
      <c r="D279" s="173"/>
      <c r="E279" s="174"/>
      <c r="F279" s="234"/>
      <c r="G279" s="214"/>
      <c r="H279" s="214"/>
      <c r="I279" s="214"/>
      <c r="J279" s="214"/>
      <c r="K279" s="214"/>
      <c r="L279" s="214"/>
      <c r="M279" s="214"/>
      <c r="N279" s="214"/>
      <c r="O279" s="214"/>
      <c r="P279" s="214"/>
      <c r="Q279" s="214"/>
      <c r="R279" s="214"/>
      <c r="S279" s="214"/>
      <c r="T279" s="214"/>
      <c r="U279" s="214"/>
      <c r="V279" s="214"/>
      <c r="W279" s="214"/>
      <c r="X279" s="214"/>
      <c r="Y279" s="214"/>
      <c r="Z279" s="214"/>
      <c r="AA279" s="214"/>
      <c r="AB279" s="214"/>
      <c r="AC279" s="214"/>
      <c r="AD279" s="214"/>
      <c r="AE279" s="214"/>
      <c r="AF279" s="214"/>
      <c r="AG279" s="214"/>
      <c r="AH279" s="214"/>
      <c r="AI279" s="214"/>
      <c r="AJ279" s="235"/>
      <c r="AK279" s="141" t="str">
        <f t="shared" si="187"/>
        <v/>
      </c>
      <c r="AL279" s="142" t="str">
        <f t="shared" si="188"/>
        <v/>
      </c>
      <c r="AM279" s="142" t="str">
        <f t="shared" si="189"/>
        <v/>
      </c>
      <c r="AN279" s="143" t="str">
        <f t="shared" si="190"/>
        <v/>
      </c>
      <c r="AO279" s="154"/>
      <c r="AP279" s="3"/>
      <c r="AQ279" s="145">
        <f>+COUNTIF(F279:AJ279,"－")</f>
        <v>0</v>
      </c>
      <c r="AR279" s="145">
        <f>+COUNTIF(F279:AJ279,"外")</f>
        <v>0</v>
      </c>
    </row>
    <row r="280" spans="2:44" s="199" customFormat="1" ht="14.4" x14ac:dyDescent="0.45">
      <c r="B280" s="146"/>
      <c r="C280" s="135" t="s">
        <v>34</v>
      </c>
      <c r="D280" s="126" t="s">
        <v>10</v>
      </c>
      <c r="E280" s="176" t="s">
        <v>45</v>
      </c>
      <c r="F280" s="128" t="s">
        <v>47</v>
      </c>
      <c r="G280" s="129" t="s">
        <v>47</v>
      </c>
      <c r="H280" s="129" t="s">
        <v>47</v>
      </c>
      <c r="I280" s="129" t="s">
        <v>47</v>
      </c>
      <c r="J280" s="129" t="s">
        <v>47</v>
      </c>
      <c r="K280" s="129" t="s">
        <v>47</v>
      </c>
      <c r="L280" s="129" t="s">
        <v>47</v>
      </c>
      <c r="M280" s="129" t="s">
        <v>47</v>
      </c>
      <c r="N280" s="129" t="s">
        <v>47</v>
      </c>
      <c r="O280" s="129" t="s">
        <v>47</v>
      </c>
      <c r="P280" s="129" t="s">
        <v>47</v>
      </c>
      <c r="Q280" s="129" t="s">
        <v>47</v>
      </c>
      <c r="R280" s="129" t="s">
        <v>47</v>
      </c>
      <c r="S280" s="129" t="s">
        <v>47</v>
      </c>
      <c r="T280" s="129" t="s">
        <v>47</v>
      </c>
      <c r="U280" s="129" t="s">
        <v>47</v>
      </c>
      <c r="V280" s="129" t="s">
        <v>47</v>
      </c>
      <c r="W280" s="129" t="s">
        <v>47</v>
      </c>
      <c r="X280" s="129" t="s">
        <v>47</v>
      </c>
      <c r="Y280" s="129" t="s">
        <v>47</v>
      </c>
      <c r="Z280" s="129" t="s">
        <v>47</v>
      </c>
      <c r="AA280" s="129" t="s">
        <v>47</v>
      </c>
      <c r="AB280" s="129" t="s">
        <v>47</v>
      </c>
      <c r="AC280" s="129" t="s">
        <v>47</v>
      </c>
      <c r="AD280" s="129" t="s">
        <v>47</v>
      </c>
      <c r="AE280" s="129" t="s">
        <v>47</v>
      </c>
      <c r="AF280" s="129" t="s">
        <v>47</v>
      </c>
      <c r="AG280" s="129" t="s">
        <v>47</v>
      </c>
      <c r="AH280" s="129" t="s">
        <v>47</v>
      </c>
      <c r="AI280" s="129" t="s">
        <v>47</v>
      </c>
      <c r="AJ280" s="231" t="s">
        <v>47</v>
      </c>
      <c r="AK280" s="168"/>
      <c r="AL280" s="145"/>
      <c r="AM280" s="177"/>
      <c r="AN280" s="170"/>
      <c r="AO280" s="154"/>
      <c r="AP280" s="3"/>
      <c r="AQ280" s="7"/>
      <c r="AR280" s="7"/>
    </row>
    <row r="281" spans="2:44" s="199" customFormat="1" x14ac:dyDescent="0.45">
      <c r="B281" s="146"/>
      <c r="C281" s="147"/>
      <c r="D281" s="178" t="s">
        <v>28</v>
      </c>
      <c r="E281" s="137"/>
      <c r="F281" s="213"/>
      <c r="G281" s="163"/>
      <c r="H281" s="163"/>
      <c r="I281" s="163"/>
      <c r="J281" s="163"/>
      <c r="K281" s="163"/>
      <c r="L281" s="163"/>
      <c r="M281" s="163"/>
      <c r="N281" s="163"/>
      <c r="O281" s="163"/>
      <c r="P281" s="163"/>
      <c r="Q281" s="163"/>
      <c r="R281" s="163"/>
      <c r="S281" s="163"/>
      <c r="T281" s="163"/>
      <c r="U281" s="163"/>
      <c r="V281" s="163"/>
      <c r="W281" s="163"/>
      <c r="X281" s="163"/>
      <c r="Y281" s="163"/>
      <c r="Z281" s="163"/>
      <c r="AA281" s="163"/>
      <c r="AB281" s="163"/>
      <c r="AC281" s="163"/>
      <c r="AD281" s="163"/>
      <c r="AE281" s="163"/>
      <c r="AF281" s="163"/>
      <c r="AG281" s="163"/>
      <c r="AH281" s="163"/>
      <c r="AI281" s="163"/>
      <c r="AJ281" s="236"/>
      <c r="AK281" s="141">
        <f>IF(D281="","",COUNT($F$266:$AJ$266)-AL281)</f>
        <v>0</v>
      </c>
      <c r="AL281" s="142">
        <f>IF(D281="","",AQ281+AR281)</f>
        <v>0</v>
      </c>
      <c r="AM281" s="142">
        <f>IF(D281="","",COUNTIF(F281:AJ281,"休"))</f>
        <v>0</v>
      </c>
      <c r="AN281" s="143" t="str">
        <f>IF(D281="","",IFERROR(ROUND(AM281/AK281,3),""))</f>
        <v/>
      </c>
      <c r="AO281" s="154"/>
      <c r="AP281" s="3"/>
      <c r="AQ281" s="145">
        <f>+COUNTIF(F281:AJ281,"－")</f>
        <v>0</v>
      </c>
      <c r="AR281" s="145">
        <f>+COUNTIF(F281:AJ281,"外")</f>
        <v>0</v>
      </c>
    </row>
    <row r="282" spans="2:44" s="199" customFormat="1" x14ac:dyDescent="0.45">
      <c r="B282" s="146"/>
      <c r="C282" s="147"/>
      <c r="D282" s="3"/>
      <c r="E282" s="172"/>
      <c r="F282" s="149"/>
      <c r="G282" s="150"/>
      <c r="H282" s="150"/>
      <c r="I282" s="150"/>
      <c r="J282" s="150"/>
      <c r="K282" s="150"/>
      <c r="L282" s="150"/>
      <c r="M282" s="150"/>
      <c r="N282" s="150"/>
      <c r="O282" s="150"/>
      <c r="P282" s="150"/>
      <c r="Q282" s="150"/>
      <c r="R282" s="150"/>
      <c r="S282" s="150"/>
      <c r="T282" s="150"/>
      <c r="U282" s="150"/>
      <c r="V282" s="150"/>
      <c r="W282" s="150"/>
      <c r="X282" s="150"/>
      <c r="Y282" s="150"/>
      <c r="Z282" s="150"/>
      <c r="AA282" s="150"/>
      <c r="AB282" s="150"/>
      <c r="AC282" s="150"/>
      <c r="AD282" s="150"/>
      <c r="AE282" s="150"/>
      <c r="AF282" s="150"/>
      <c r="AG282" s="150"/>
      <c r="AH282" s="150"/>
      <c r="AI282" s="150"/>
      <c r="AJ282" s="206"/>
      <c r="AK282" s="141" t="str">
        <f t="shared" ref="AK282:AK284" si="191">IF(D282="","",COUNT($F$266:$AJ$266)-AL282)</f>
        <v/>
      </c>
      <c r="AL282" s="142" t="str">
        <f t="shared" ref="AL282:AL284" si="192">IF(D282="","",AQ282+AR282)</f>
        <v/>
      </c>
      <c r="AM282" s="142" t="str">
        <f t="shared" ref="AM282:AM284" si="193">IF(D282="","",COUNTIF(F282:AJ282,"休"))</f>
        <v/>
      </c>
      <c r="AN282" s="143" t="str">
        <f t="shared" ref="AN282:AN284" si="194">IF(D282="","",IFERROR(ROUND(AM282/AK282,3),""))</f>
        <v/>
      </c>
      <c r="AO282" s="154"/>
      <c r="AP282" s="3"/>
      <c r="AQ282" s="145">
        <f>+COUNTIF(F282:AJ282,"－")</f>
        <v>0</v>
      </c>
      <c r="AR282" s="145">
        <f>+COUNTIF(F282:AJ282,"外")</f>
        <v>0</v>
      </c>
    </row>
    <row r="283" spans="2:44" s="199" customFormat="1" x14ac:dyDescent="0.45">
      <c r="B283" s="146"/>
      <c r="C283" s="147"/>
      <c r="D283" s="180"/>
      <c r="E283" s="172"/>
      <c r="F283" s="149"/>
      <c r="G283" s="150"/>
      <c r="H283" s="150"/>
      <c r="I283" s="150"/>
      <c r="J283" s="150"/>
      <c r="K283" s="150"/>
      <c r="L283" s="150"/>
      <c r="M283" s="150"/>
      <c r="N283" s="150"/>
      <c r="O283" s="150"/>
      <c r="P283" s="150"/>
      <c r="Q283" s="150"/>
      <c r="R283" s="150"/>
      <c r="S283" s="150"/>
      <c r="T283" s="150"/>
      <c r="U283" s="150"/>
      <c r="V283" s="150"/>
      <c r="W283" s="150"/>
      <c r="X283" s="150"/>
      <c r="Y283" s="150"/>
      <c r="Z283" s="150"/>
      <c r="AA283" s="150"/>
      <c r="AB283" s="150"/>
      <c r="AC283" s="150"/>
      <c r="AD283" s="150"/>
      <c r="AE283" s="150"/>
      <c r="AF283" s="150"/>
      <c r="AG283" s="150"/>
      <c r="AH283" s="150"/>
      <c r="AI283" s="150"/>
      <c r="AJ283" s="206"/>
      <c r="AK283" s="141" t="str">
        <f t="shared" si="191"/>
        <v/>
      </c>
      <c r="AL283" s="142" t="str">
        <f t="shared" si="192"/>
        <v/>
      </c>
      <c r="AM283" s="142" t="str">
        <f t="shared" si="193"/>
        <v/>
      </c>
      <c r="AN283" s="143" t="str">
        <f t="shared" si="194"/>
        <v/>
      </c>
      <c r="AO283" s="154"/>
      <c r="AP283" s="3"/>
      <c r="AQ283" s="145">
        <f>+COUNTIF(F283:AJ283,"－")</f>
        <v>0</v>
      </c>
      <c r="AR283" s="145">
        <f>+COUNTIF(F283:AJ283,"外")</f>
        <v>0</v>
      </c>
    </row>
    <row r="284" spans="2:44" s="199" customFormat="1" ht="13.8" thickBot="1" x14ac:dyDescent="0.5">
      <c r="B284" s="157"/>
      <c r="C284" s="158"/>
      <c r="D284" s="173"/>
      <c r="E284" s="174"/>
      <c r="F284" s="234"/>
      <c r="G284" s="214"/>
      <c r="H284" s="214"/>
      <c r="I284" s="214"/>
      <c r="J284" s="214"/>
      <c r="K284" s="214"/>
      <c r="L284" s="214"/>
      <c r="M284" s="214"/>
      <c r="N284" s="214"/>
      <c r="O284" s="214"/>
      <c r="P284" s="214"/>
      <c r="Q284" s="214"/>
      <c r="R284" s="214"/>
      <c r="S284" s="214"/>
      <c r="T284" s="214"/>
      <c r="U284" s="214"/>
      <c r="V284" s="214"/>
      <c r="W284" s="214"/>
      <c r="X284" s="214"/>
      <c r="Y284" s="214"/>
      <c r="Z284" s="214"/>
      <c r="AA284" s="214"/>
      <c r="AB284" s="214"/>
      <c r="AC284" s="214"/>
      <c r="AD284" s="214"/>
      <c r="AE284" s="214"/>
      <c r="AF284" s="214"/>
      <c r="AG284" s="214"/>
      <c r="AH284" s="214"/>
      <c r="AI284" s="214"/>
      <c r="AJ284" s="235"/>
      <c r="AK284" s="183" t="str">
        <f t="shared" si="191"/>
        <v/>
      </c>
      <c r="AL284" s="165" t="str">
        <f t="shared" si="192"/>
        <v/>
      </c>
      <c r="AM284" s="165" t="str">
        <f t="shared" si="193"/>
        <v/>
      </c>
      <c r="AN284" s="143" t="str">
        <f t="shared" si="194"/>
        <v/>
      </c>
      <c r="AO284" s="185"/>
      <c r="AP284" s="3"/>
      <c r="AQ284" s="145">
        <f>+COUNTIF(F284:AJ284,"－")</f>
        <v>0</v>
      </c>
      <c r="AR284" s="145">
        <f>+COUNTIF(F284:AJ284,"外")</f>
        <v>0</v>
      </c>
    </row>
    <row r="285" spans="2:44" ht="13.8" thickBot="1" x14ac:dyDescent="0.5">
      <c r="B285" s="186"/>
      <c r="C285" s="187"/>
      <c r="D285" s="180"/>
      <c r="E285" s="98"/>
      <c r="F285" s="140"/>
      <c r="G285" s="140"/>
      <c r="H285" s="140"/>
      <c r="I285" s="140"/>
      <c r="J285" s="140"/>
      <c r="K285" s="140"/>
      <c r="L285" s="140"/>
      <c r="M285" s="140"/>
      <c r="N285" s="140"/>
      <c r="O285" s="140"/>
      <c r="P285" s="140"/>
      <c r="Q285" s="140"/>
      <c r="R285" s="140"/>
      <c r="S285" s="140"/>
      <c r="T285" s="140"/>
      <c r="U285" s="140"/>
      <c r="V285" s="140"/>
      <c r="W285" s="140"/>
      <c r="X285" s="140"/>
      <c r="Y285" s="140"/>
      <c r="Z285" s="140"/>
      <c r="AA285" s="140"/>
      <c r="AB285" s="140"/>
      <c r="AC285" s="140"/>
      <c r="AD285" s="140"/>
      <c r="AE285" s="140"/>
      <c r="AF285" s="140"/>
      <c r="AG285" s="140"/>
      <c r="AH285" s="140"/>
      <c r="AI285" s="140"/>
      <c r="AJ285" s="140"/>
      <c r="AK285" s="188"/>
      <c r="AL285" s="189"/>
      <c r="AN285" s="190" t="s">
        <v>46</v>
      </c>
      <c r="AO285" s="191" t="e">
        <f>IF(AO269&gt;=0.285,"OK","NG")</f>
        <v>#DIV/0!</v>
      </c>
      <c r="AQ285" s="189"/>
      <c r="AR285" s="189"/>
    </row>
    <row r="286" spans="2:44" s="199" customFormat="1" x14ac:dyDescent="0.45">
      <c r="E286" s="227"/>
      <c r="F286" s="227"/>
      <c r="G286" s="227"/>
      <c r="H286" s="227"/>
      <c r="I286" s="237"/>
      <c r="J286" s="227"/>
      <c r="K286" s="227"/>
      <c r="L286" s="227"/>
      <c r="M286" s="227"/>
      <c r="N286" s="227"/>
      <c r="O286" s="227"/>
      <c r="P286" s="227"/>
      <c r="Q286" s="227"/>
      <c r="R286" s="227"/>
      <c r="S286" s="227"/>
      <c r="T286" s="227"/>
      <c r="U286" s="227"/>
      <c r="V286" s="227"/>
      <c r="W286" s="227"/>
      <c r="X286" s="227"/>
      <c r="Y286" s="227"/>
      <c r="Z286" s="227"/>
      <c r="AA286" s="227"/>
      <c r="AB286" s="227"/>
      <c r="AC286" s="227"/>
      <c r="AD286" s="227"/>
      <c r="AE286" s="227"/>
      <c r="AF286" s="227"/>
      <c r="AG286" s="227"/>
      <c r="AH286" s="227"/>
      <c r="AI286" s="227"/>
      <c r="AJ286" s="227"/>
      <c r="AL286" s="227"/>
      <c r="AN286" s="228"/>
    </row>
    <row r="287" spans="2:44" hidden="1" x14ac:dyDescent="0.45">
      <c r="F287" s="4" t="e">
        <f>YEAR(F290)</f>
        <v>#VALUE!</v>
      </c>
      <c r="G287" s="4" t="e">
        <f>MONTH(F290)</f>
        <v>#VALUE!</v>
      </c>
    </row>
    <row r="288" spans="2:44" x14ac:dyDescent="0.45">
      <c r="B288" s="99"/>
      <c r="C288" s="100"/>
      <c r="D288" s="101"/>
      <c r="E288" s="193" t="s">
        <v>35</v>
      </c>
      <c r="F288" s="103" t="e">
        <f>F290</f>
        <v>#VALUE!</v>
      </c>
      <c r="G288" s="104"/>
      <c r="H288" s="104"/>
      <c r="I288" s="104"/>
      <c r="J288" s="104"/>
      <c r="K288" s="104"/>
      <c r="L288" s="104"/>
      <c r="M288" s="104"/>
      <c r="N288" s="104"/>
      <c r="O288" s="104"/>
      <c r="P288" s="104"/>
      <c r="Q288" s="104"/>
      <c r="R288" s="104"/>
      <c r="S288" s="104"/>
      <c r="T288" s="104"/>
      <c r="U288" s="104"/>
      <c r="V288" s="104"/>
      <c r="W288" s="104"/>
      <c r="X288" s="104"/>
      <c r="Y288" s="104"/>
      <c r="Z288" s="104"/>
      <c r="AA288" s="104"/>
      <c r="AB288" s="104"/>
      <c r="AC288" s="104"/>
      <c r="AD288" s="104"/>
      <c r="AE288" s="104"/>
      <c r="AF288" s="104"/>
      <c r="AG288" s="104"/>
      <c r="AH288" s="104"/>
      <c r="AI288" s="104"/>
      <c r="AJ288" s="104"/>
      <c r="AK288" s="215" t="s">
        <v>36</v>
      </c>
      <c r="AL288" s="216" t="s">
        <v>37</v>
      </c>
      <c r="AM288" s="217" t="s">
        <v>13</v>
      </c>
      <c r="AN288" s="28" t="s">
        <v>38</v>
      </c>
      <c r="AO288" s="26" t="s">
        <v>39</v>
      </c>
      <c r="AQ288" s="106" t="s">
        <v>40</v>
      </c>
      <c r="AR288" s="106" t="s">
        <v>41</v>
      </c>
    </row>
    <row r="289" spans="2:44" ht="13.5" hidden="1" customHeight="1" x14ac:dyDescent="0.45">
      <c r="B289" s="107"/>
      <c r="C289" s="108"/>
      <c r="D289" s="109"/>
      <c r="E289" s="194"/>
      <c r="F289" s="115" t="e">
        <f>DATE($F287,$G287,1)</f>
        <v>#VALUE!</v>
      </c>
      <c r="G289" s="115" t="e">
        <f t="shared" ref="G289:AJ289" si="195">F289+1</f>
        <v>#VALUE!</v>
      </c>
      <c r="H289" s="115" t="e">
        <f t="shared" si="195"/>
        <v>#VALUE!</v>
      </c>
      <c r="I289" s="115" t="e">
        <f t="shared" si="195"/>
        <v>#VALUE!</v>
      </c>
      <c r="J289" s="115" t="e">
        <f t="shared" si="195"/>
        <v>#VALUE!</v>
      </c>
      <c r="K289" s="115" t="e">
        <f t="shared" si="195"/>
        <v>#VALUE!</v>
      </c>
      <c r="L289" s="115" t="e">
        <f t="shared" si="195"/>
        <v>#VALUE!</v>
      </c>
      <c r="M289" s="115" t="e">
        <f t="shared" si="195"/>
        <v>#VALUE!</v>
      </c>
      <c r="N289" s="115" t="e">
        <f t="shared" si="195"/>
        <v>#VALUE!</v>
      </c>
      <c r="O289" s="115" t="e">
        <f t="shared" si="195"/>
        <v>#VALUE!</v>
      </c>
      <c r="P289" s="115" t="e">
        <f t="shared" si="195"/>
        <v>#VALUE!</v>
      </c>
      <c r="Q289" s="115" t="e">
        <f t="shared" si="195"/>
        <v>#VALUE!</v>
      </c>
      <c r="R289" s="115" t="e">
        <f t="shared" si="195"/>
        <v>#VALUE!</v>
      </c>
      <c r="S289" s="115" t="e">
        <f t="shared" si="195"/>
        <v>#VALUE!</v>
      </c>
      <c r="T289" s="115" t="e">
        <f t="shared" si="195"/>
        <v>#VALUE!</v>
      </c>
      <c r="U289" s="115" t="e">
        <f t="shared" si="195"/>
        <v>#VALUE!</v>
      </c>
      <c r="V289" s="115" t="e">
        <f t="shared" si="195"/>
        <v>#VALUE!</v>
      </c>
      <c r="W289" s="115" t="e">
        <f t="shared" si="195"/>
        <v>#VALUE!</v>
      </c>
      <c r="X289" s="115" t="e">
        <f t="shared" si="195"/>
        <v>#VALUE!</v>
      </c>
      <c r="Y289" s="115" t="e">
        <f t="shared" si="195"/>
        <v>#VALUE!</v>
      </c>
      <c r="Z289" s="115" t="e">
        <f t="shared" si="195"/>
        <v>#VALUE!</v>
      </c>
      <c r="AA289" s="115" t="e">
        <f t="shared" si="195"/>
        <v>#VALUE!</v>
      </c>
      <c r="AB289" s="115" t="e">
        <f t="shared" si="195"/>
        <v>#VALUE!</v>
      </c>
      <c r="AC289" s="115" t="e">
        <f t="shared" si="195"/>
        <v>#VALUE!</v>
      </c>
      <c r="AD289" s="115" t="e">
        <f t="shared" si="195"/>
        <v>#VALUE!</v>
      </c>
      <c r="AE289" s="115" t="e">
        <f t="shared" si="195"/>
        <v>#VALUE!</v>
      </c>
      <c r="AF289" s="115" t="e">
        <f t="shared" si="195"/>
        <v>#VALUE!</v>
      </c>
      <c r="AG289" s="115" t="e">
        <f t="shared" si="195"/>
        <v>#VALUE!</v>
      </c>
      <c r="AH289" s="115" t="e">
        <f t="shared" si="195"/>
        <v>#VALUE!</v>
      </c>
      <c r="AI289" s="115" t="e">
        <f t="shared" si="195"/>
        <v>#VALUE!</v>
      </c>
      <c r="AJ289" s="115" t="e">
        <f t="shared" si="195"/>
        <v>#VALUE!</v>
      </c>
      <c r="AK289" s="218"/>
      <c r="AL289" s="219"/>
      <c r="AM289" s="220"/>
      <c r="AN289" s="28"/>
      <c r="AO289" s="26"/>
      <c r="AQ289" s="106"/>
      <c r="AR289" s="106"/>
    </row>
    <row r="290" spans="2:44" x14ac:dyDescent="0.45">
      <c r="B290" s="107"/>
      <c r="C290" s="108"/>
      <c r="D290" s="109"/>
      <c r="E290" s="195" t="s">
        <v>42</v>
      </c>
      <c r="F290" s="196" t="e">
        <f>IF(EDATE(F265,1)&gt;$F$7,"",EDATE(F265,1))</f>
        <v>#VALUE!</v>
      </c>
      <c r="G290" s="115" t="e">
        <f t="shared" ref="G290:AJ290" si="196">IF(G289&gt;$F$7,"",IF(F290=EOMONTH(DATE($F287,$G287,1),0),"",IF(F290="","",F290+1)))</f>
        <v>#VALUE!</v>
      </c>
      <c r="H290" s="115" t="e">
        <f t="shared" si="196"/>
        <v>#VALUE!</v>
      </c>
      <c r="I290" s="115" t="e">
        <f t="shared" si="196"/>
        <v>#VALUE!</v>
      </c>
      <c r="J290" s="115" t="e">
        <f t="shared" si="196"/>
        <v>#VALUE!</v>
      </c>
      <c r="K290" s="115" t="e">
        <f t="shared" si="196"/>
        <v>#VALUE!</v>
      </c>
      <c r="L290" s="115" t="e">
        <f t="shared" si="196"/>
        <v>#VALUE!</v>
      </c>
      <c r="M290" s="115" t="e">
        <f t="shared" si="196"/>
        <v>#VALUE!</v>
      </c>
      <c r="N290" s="115" t="e">
        <f t="shared" si="196"/>
        <v>#VALUE!</v>
      </c>
      <c r="O290" s="115" t="e">
        <f t="shared" si="196"/>
        <v>#VALUE!</v>
      </c>
      <c r="P290" s="115" t="e">
        <f t="shared" si="196"/>
        <v>#VALUE!</v>
      </c>
      <c r="Q290" s="115" t="e">
        <f t="shared" si="196"/>
        <v>#VALUE!</v>
      </c>
      <c r="R290" s="115" t="e">
        <f t="shared" si="196"/>
        <v>#VALUE!</v>
      </c>
      <c r="S290" s="115" t="e">
        <f t="shared" si="196"/>
        <v>#VALUE!</v>
      </c>
      <c r="T290" s="115" t="e">
        <f t="shared" si="196"/>
        <v>#VALUE!</v>
      </c>
      <c r="U290" s="115" t="e">
        <f t="shared" si="196"/>
        <v>#VALUE!</v>
      </c>
      <c r="V290" s="115" t="e">
        <f t="shared" si="196"/>
        <v>#VALUE!</v>
      </c>
      <c r="W290" s="115" t="e">
        <f t="shared" si="196"/>
        <v>#VALUE!</v>
      </c>
      <c r="X290" s="115" t="e">
        <f t="shared" si="196"/>
        <v>#VALUE!</v>
      </c>
      <c r="Y290" s="115" t="e">
        <f t="shared" si="196"/>
        <v>#VALUE!</v>
      </c>
      <c r="Z290" s="115" t="e">
        <f t="shared" si="196"/>
        <v>#VALUE!</v>
      </c>
      <c r="AA290" s="115" t="e">
        <f t="shared" si="196"/>
        <v>#VALUE!</v>
      </c>
      <c r="AB290" s="115" t="e">
        <f t="shared" si="196"/>
        <v>#VALUE!</v>
      </c>
      <c r="AC290" s="115" t="e">
        <f t="shared" si="196"/>
        <v>#VALUE!</v>
      </c>
      <c r="AD290" s="115" t="e">
        <f t="shared" si="196"/>
        <v>#VALUE!</v>
      </c>
      <c r="AE290" s="115" t="e">
        <f t="shared" si="196"/>
        <v>#VALUE!</v>
      </c>
      <c r="AF290" s="115" t="e">
        <f t="shared" si="196"/>
        <v>#VALUE!</v>
      </c>
      <c r="AG290" s="115" t="e">
        <f t="shared" si="196"/>
        <v>#VALUE!</v>
      </c>
      <c r="AH290" s="115" t="e">
        <f t="shared" si="196"/>
        <v>#VALUE!</v>
      </c>
      <c r="AI290" s="115" t="e">
        <f t="shared" si="196"/>
        <v>#VALUE!</v>
      </c>
      <c r="AJ290" s="115" t="e">
        <f t="shared" si="196"/>
        <v>#VALUE!</v>
      </c>
      <c r="AK290" s="218"/>
      <c r="AL290" s="219"/>
      <c r="AM290" s="220"/>
      <c r="AN290" s="28"/>
      <c r="AO290" s="26"/>
      <c r="AQ290" s="106"/>
      <c r="AR290" s="106"/>
    </row>
    <row r="291" spans="2:44" s="199" customFormat="1" x14ac:dyDescent="0.45">
      <c r="B291" s="117"/>
      <c r="C291" s="118"/>
      <c r="D291" s="119"/>
      <c r="E291" s="197" t="s">
        <v>43</v>
      </c>
      <c r="F291" s="198" t="str">
        <f>IFERROR(TEXT(WEEKDAY(+F290),"aaa"),"")</f>
        <v/>
      </c>
      <c r="G291" s="198" t="str">
        <f t="shared" ref="G291:AJ291" si="197">IFERROR(TEXT(WEEKDAY(+G290),"aaa"),"")</f>
        <v/>
      </c>
      <c r="H291" s="198" t="str">
        <f t="shared" si="197"/>
        <v/>
      </c>
      <c r="I291" s="198" t="str">
        <f t="shared" si="197"/>
        <v/>
      </c>
      <c r="J291" s="198" t="str">
        <f t="shared" si="197"/>
        <v/>
      </c>
      <c r="K291" s="198" t="str">
        <f t="shared" si="197"/>
        <v/>
      </c>
      <c r="L291" s="198" t="str">
        <f t="shared" si="197"/>
        <v/>
      </c>
      <c r="M291" s="198" t="str">
        <f t="shared" si="197"/>
        <v/>
      </c>
      <c r="N291" s="198" t="str">
        <f t="shared" si="197"/>
        <v/>
      </c>
      <c r="O291" s="198" t="str">
        <f t="shared" si="197"/>
        <v/>
      </c>
      <c r="P291" s="198" t="str">
        <f t="shared" si="197"/>
        <v/>
      </c>
      <c r="Q291" s="198" t="str">
        <f t="shared" si="197"/>
        <v/>
      </c>
      <c r="R291" s="198" t="str">
        <f t="shared" si="197"/>
        <v/>
      </c>
      <c r="S291" s="198" t="str">
        <f t="shared" si="197"/>
        <v/>
      </c>
      <c r="T291" s="198" t="str">
        <f t="shared" si="197"/>
        <v/>
      </c>
      <c r="U291" s="198" t="str">
        <f t="shared" si="197"/>
        <v/>
      </c>
      <c r="V291" s="198" t="str">
        <f t="shared" si="197"/>
        <v/>
      </c>
      <c r="W291" s="198" t="str">
        <f t="shared" si="197"/>
        <v/>
      </c>
      <c r="X291" s="198" t="str">
        <f t="shared" si="197"/>
        <v/>
      </c>
      <c r="Y291" s="198" t="str">
        <f t="shared" si="197"/>
        <v/>
      </c>
      <c r="Z291" s="198" t="str">
        <f t="shared" si="197"/>
        <v/>
      </c>
      <c r="AA291" s="198" t="str">
        <f t="shared" si="197"/>
        <v/>
      </c>
      <c r="AB291" s="198" t="str">
        <f t="shared" si="197"/>
        <v/>
      </c>
      <c r="AC291" s="198" t="str">
        <f t="shared" si="197"/>
        <v/>
      </c>
      <c r="AD291" s="198" t="str">
        <f t="shared" si="197"/>
        <v/>
      </c>
      <c r="AE291" s="198" t="str">
        <f t="shared" si="197"/>
        <v/>
      </c>
      <c r="AF291" s="198" t="str">
        <f t="shared" si="197"/>
        <v/>
      </c>
      <c r="AG291" s="198" t="str">
        <f t="shared" si="197"/>
        <v/>
      </c>
      <c r="AH291" s="198" t="str">
        <f t="shared" si="197"/>
        <v/>
      </c>
      <c r="AI291" s="198" t="str">
        <f t="shared" si="197"/>
        <v/>
      </c>
      <c r="AJ291" s="198" t="str">
        <f t="shared" si="197"/>
        <v/>
      </c>
      <c r="AK291" s="218"/>
      <c r="AL291" s="219"/>
      <c r="AM291" s="220"/>
      <c r="AN291" s="28"/>
      <c r="AO291" s="26"/>
      <c r="AP291" s="3"/>
      <c r="AQ291" s="106"/>
      <c r="AR291" s="106"/>
    </row>
    <row r="292" spans="2:44" s="199" customFormat="1" ht="21" customHeight="1" x14ac:dyDescent="0.45">
      <c r="B292" s="200" t="s">
        <v>44</v>
      </c>
      <c r="C292" s="201" t="s">
        <v>9</v>
      </c>
      <c r="D292" s="126" t="s">
        <v>10</v>
      </c>
      <c r="E292" s="127" t="s">
        <v>45</v>
      </c>
      <c r="F292" s="128" t="s">
        <v>47</v>
      </c>
      <c r="G292" s="129" t="s">
        <v>47</v>
      </c>
      <c r="H292" s="129" t="s">
        <v>47</v>
      </c>
      <c r="I292" s="129" t="s">
        <v>47</v>
      </c>
      <c r="J292" s="129" t="s">
        <v>47</v>
      </c>
      <c r="K292" s="129" t="s">
        <v>47</v>
      </c>
      <c r="L292" s="129" t="s">
        <v>47</v>
      </c>
      <c r="M292" s="129" t="s">
        <v>47</v>
      </c>
      <c r="N292" s="129" t="s">
        <v>47</v>
      </c>
      <c r="O292" s="129" t="s">
        <v>47</v>
      </c>
      <c r="P292" s="129" t="s">
        <v>47</v>
      </c>
      <c r="Q292" s="129" t="s">
        <v>47</v>
      </c>
      <c r="R292" s="129" t="s">
        <v>47</v>
      </c>
      <c r="S292" s="129" t="s">
        <v>47</v>
      </c>
      <c r="T292" s="129" t="s">
        <v>47</v>
      </c>
      <c r="U292" s="129" t="s">
        <v>47</v>
      </c>
      <c r="V292" s="129" t="s">
        <v>47</v>
      </c>
      <c r="W292" s="129" t="s">
        <v>47</v>
      </c>
      <c r="X292" s="129" t="s">
        <v>47</v>
      </c>
      <c r="Y292" s="129" t="s">
        <v>47</v>
      </c>
      <c r="Z292" s="129" t="s">
        <v>47</v>
      </c>
      <c r="AA292" s="129" t="s">
        <v>47</v>
      </c>
      <c r="AB292" s="129" t="s">
        <v>47</v>
      </c>
      <c r="AC292" s="129" t="s">
        <v>47</v>
      </c>
      <c r="AD292" s="129" t="s">
        <v>47</v>
      </c>
      <c r="AE292" s="129" t="s">
        <v>47</v>
      </c>
      <c r="AF292" s="129" t="s">
        <v>47</v>
      </c>
      <c r="AG292" s="129" t="s">
        <v>47</v>
      </c>
      <c r="AH292" s="129" t="s">
        <v>47</v>
      </c>
      <c r="AI292" s="129" t="s">
        <v>47</v>
      </c>
      <c r="AJ292" s="231" t="s">
        <v>47</v>
      </c>
      <c r="AK292" s="221"/>
      <c r="AL292" s="222"/>
      <c r="AM292" s="223"/>
      <c r="AN292" s="131" t="s">
        <v>22</v>
      </c>
      <c r="AO292" s="130" t="s">
        <v>23</v>
      </c>
      <c r="AP292" s="3"/>
      <c r="AQ292" s="132"/>
      <c r="AR292" s="132"/>
    </row>
    <row r="293" spans="2:44" s="199" customFormat="1" ht="13.5" customHeight="1" x14ac:dyDescent="0.45">
      <c r="B293" s="134" t="s">
        <v>24</v>
      </c>
      <c r="C293" s="135" t="s">
        <v>25</v>
      </c>
      <c r="D293" s="136" t="s">
        <v>26</v>
      </c>
      <c r="E293" s="137"/>
      <c r="F293" s="232"/>
      <c r="G293" s="209"/>
      <c r="H293" s="209"/>
      <c r="I293" s="209"/>
      <c r="J293" s="209"/>
      <c r="K293" s="209"/>
      <c r="L293" s="209"/>
      <c r="M293" s="209"/>
      <c r="N293" s="209"/>
      <c r="O293" s="209"/>
      <c r="P293" s="209"/>
      <c r="Q293" s="209"/>
      <c r="R293" s="209"/>
      <c r="S293" s="209"/>
      <c r="T293" s="209"/>
      <c r="U293" s="209"/>
      <c r="V293" s="209"/>
      <c r="W293" s="209"/>
      <c r="X293" s="209"/>
      <c r="Y293" s="209"/>
      <c r="Z293" s="209"/>
      <c r="AA293" s="209"/>
      <c r="AB293" s="209"/>
      <c r="AC293" s="209"/>
      <c r="AD293" s="209"/>
      <c r="AE293" s="209"/>
      <c r="AF293" s="209"/>
      <c r="AG293" s="209"/>
      <c r="AH293" s="209"/>
      <c r="AI293" s="209"/>
      <c r="AJ293" s="233"/>
      <c r="AK293" s="141">
        <f>IF(D293="","",COUNT($F$290:$AJ$290)-AL293)</f>
        <v>0</v>
      </c>
      <c r="AL293" s="142">
        <f>IF(D293="","",AQ293+AR293)</f>
        <v>0</v>
      </c>
      <c r="AM293" s="142">
        <f>IF(D293="","",COUNTIF(F293:AJ293,"休"))</f>
        <v>0</v>
      </c>
      <c r="AN293" s="143" t="str">
        <f>IF(D293="","",IFERROR(ROUND(AM293/AK293,3),""))</f>
        <v/>
      </c>
      <c r="AO293" s="144" t="e">
        <f>ROUND(AVERAGE(AN293:AN308),3)</f>
        <v>#DIV/0!</v>
      </c>
      <c r="AP293" s="3"/>
      <c r="AQ293" s="145">
        <f>+COUNTIF(F293:AJ293,"－")</f>
        <v>0</v>
      </c>
      <c r="AR293" s="145">
        <f>+COUNTIF(F293:AJ293,"外")</f>
        <v>0</v>
      </c>
    </row>
    <row r="294" spans="2:44" s="199" customFormat="1" ht="13.5" customHeight="1" x14ac:dyDescent="0.45">
      <c r="B294" s="146"/>
      <c r="C294" s="147"/>
      <c r="D294" s="148" t="s">
        <v>28</v>
      </c>
      <c r="E294" s="137"/>
      <c r="F294" s="149"/>
      <c r="G294" s="150"/>
      <c r="H294" s="150"/>
      <c r="I294" s="150"/>
      <c r="J294" s="150"/>
      <c r="K294" s="150"/>
      <c r="L294" s="150"/>
      <c r="M294" s="150"/>
      <c r="N294" s="150"/>
      <c r="O294" s="150"/>
      <c r="P294" s="150"/>
      <c r="Q294" s="150"/>
      <c r="R294" s="150"/>
      <c r="S294" s="150"/>
      <c r="T294" s="150"/>
      <c r="U294" s="150"/>
      <c r="V294" s="150"/>
      <c r="W294" s="150"/>
      <c r="X294" s="150"/>
      <c r="Y294" s="150"/>
      <c r="Z294" s="150"/>
      <c r="AA294" s="150"/>
      <c r="AB294" s="150"/>
      <c r="AC294" s="150"/>
      <c r="AD294" s="150"/>
      <c r="AE294" s="150"/>
      <c r="AF294" s="150"/>
      <c r="AG294" s="150"/>
      <c r="AH294" s="150"/>
      <c r="AI294" s="150"/>
      <c r="AJ294" s="206"/>
      <c r="AK294" s="141">
        <f t="shared" ref="AK294:AK298" si="198">IF(D294="","",COUNT($F$290:$AJ$290)-AL294)</f>
        <v>0</v>
      </c>
      <c r="AL294" s="142">
        <f t="shared" ref="AL294:AL298" si="199">IF(D294="","",AQ294+AR294)</f>
        <v>0</v>
      </c>
      <c r="AM294" s="142">
        <f t="shared" ref="AM294:AM298" si="200">IF(D294="","",COUNTIF(F294:AJ294,"休"))</f>
        <v>0</v>
      </c>
      <c r="AN294" s="143" t="str">
        <f t="shared" ref="AN294:AN298" si="201">IF(D294="","",IFERROR(ROUND(AM294/AK294,3),""))</f>
        <v/>
      </c>
      <c r="AO294" s="154"/>
      <c r="AP294" s="3"/>
      <c r="AQ294" s="145">
        <f>+COUNTIF(F294:AJ294,"－")</f>
        <v>0</v>
      </c>
      <c r="AR294" s="145">
        <f>+COUNTIF(F294:AJ294,"外")</f>
        <v>0</v>
      </c>
    </row>
    <row r="295" spans="2:44" s="199" customFormat="1" x14ac:dyDescent="0.45">
      <c r="B295" s="146"/>
      <c r="C295" s="147"/>
      <c r="D295" s="155" t="s">
        <v>29</v>
      </c>
      <c r="E295" s="137"/>
      <c r="F295" s="149"/>
      <c r="G295" s="150"/>
      <c r="H295" s="150"/>
      <c r="I295" s="150"/>
      <c r="J295" s="150"/>
      <c r="K295" s="150"/>
      <c r="L295" s="150"/>
      <c r="M295" s="150"/>
      <c r="N295" s="150"/>
      <c r="O295" s="150"/>
      <c r="P295" s="150"/>
      <c r="Q295" s="150"/>
      <c r="R295" s="150"/>
      <c r="S295" s="150"/>
      <c r="T295" s="150"/>
      <c r="U295" s="150"/>
      <c r="V295" s="150"/>
      <c r="W295" s="150"/>
      <c r="X295" s="150"/>
      <c r="Y295" s="150"/>
      <c r="Z295" s="150"/>
      <c r="AA295" s="150"/>
      <c r="AB295" s="150"/>
      <c r="AC295" s="150"/>
      <c r="AD295" s="150"/>
      <c r="AE295" s="150"/>
      <c r="AF295" s="150"/>
      <c r="AG295" s="150"/>
      <c r="AH295" s="150"/>
      <c r="AI295" s="150"/>
      <c r="AJ295" s="206"/>
      <c r="AK295" s="141">
        <f t="shared" si="198"/>
        <v>0</v>
      </c>
      <c r="AL295" s="142">
        <f t="shared" si="199"/>
        <v>0</v>
      </c>
      <c r="AM295" s="142">
        <f t="shared" si="200"/>
        <v>0</v>
      </c>
      <c r="AN295" s="143" t="str">
        <f t="shared" si="201"/>
        <v/>
      </c>
      <c r="AO295" s="154"/>
      <c r="AP295" s="3"/>
      <c r="AQ295" s="145">
        <f>+COUNTIF(F295:AJ295,"－")</f>
        <v>0</v>
      </c>
      <c r="AR295" s="145">
        <f t="shared" ref="AR295:AR298" si="202">+COUNTIF(F295:AJ295,"外")</f>
        <v>0</v>
      </c>
    </row>
    <row r="296" spans="2:44" s="199" customFormat="1" x14ac:dyDescent="0.45">
      <c r="B296" s="146"/>
      <c r="C296" s="147"/>
      <c r="D296" s="155" t="s">
        <v>30</v>
      </c>
      <c r="E296" s="156"/>
      <c r="F296" s="149"/>
      <c r="G296" s="150"/>
      <c r="H296" s="150"/>
      <c r="I296" s="150"/>
      <c r="J296" s="150"/>
      <c r="K296" s="150"/>
      <c r="L296" s="150"/>
      <c r="M296" s="150"/>
      <c r="N296" s="150"/>
      <c r="O296" s="150"/>
      <c r="P296" s="150"/>
      <c r="Q296" s="150"/>
      <c r="R296" s="150"/>
      <c r="S296" s="150"/>
      <c r="T296" s="150"/>
      <c r="U296" s="150"/>
      <c r="V296" s="150"/>
      <c r="W296" s="150"/>
      <c r="X296" s="150"/>
      <c r="Y296" s="150"/>
      <c r="Z296" s="150"/>
      <c r="AA296" s="150"/>
      <c r="AB296" s="150"/>
      <c r="AC296" s="150"/>
      <c r="AD296" s="150"/>
      <c r="AE296" s="150"/>
      <c r="AF296" s="150"/>
      <c r="AG296" s="150"/>
      <c r="AH296" s="150"/>
      <c r="AI296" s="150"/>
      <c r="AJ296" s="206"/>
      <c r="AK296" s="141">
        <f t="shared" si="198"/>
        <v>0</v>
      </c>
      <c r="AL296" s="142">
        <f t="shared" si="199"/>
        <v>0</v>
      </c>
      <c r="AM296" s="142">
        <f t="shared" si="200"/>
        <v>0</v>
      </c>
      <c r="AN296" s="143" t="str">
        <f t="shared" si="201"/>
        <v/>
      </c>
      <c r="AO296" s="154"/>
      <c r="AP296" s="3"/>
      <c r="AQ296" s="145">
        <f>+COUNTIF(F296:AJ296,"－")</f>
        <v>0</v>
      </c>
      <c r="AR296" s="145">
        <f t="shared" si="202"/>
        <v>0</v>
      </c>
    </row>
    <row r="297" spans="2:44" s="199" customFormat="1" x14ac:dyDescent="0.45">
      <c r="B297" s="146"/>
      <c r="C297" s="147"/>
      <c r="D297" s="155" t="s">
        <v>31</v>
      </c>
      <c r="E297" s="137"/>
      <c r="F297" s="149"/>
      <c r="G297" s="150"/>
      <c r="H297" s="150"/>
      <c r="I297" s="150"/>
      <c r="J297" s="150"/>
      <c r="K297" s="150"/>
      <c r="L297" s="150"/>
      <c r="M297" s="150"/>
      <c r="N297" s="150"/>
      <c r="O297" s="150"/>
      <c r="P297" s="150"/>
      <c r="Q297" s="150"/>
      <c r="R297" s="150"/>
      <c r="S297" s="150"/>
      <c r="T297" s="150"/>
      <c r="U297" s="150"/>
      <c r="V297" s="150"/>
      <c r="W297" s="150"/>
      <c r="X297" s="150"/>
      <c r="Y297" s="150"/>
      <c r="Z297" s="150"/>
      <c r="AA297" s="150"/>
      <c r="AB297" s="150"/>
      <c r="AC297" s="150"/>
      <c r="AD297" s="150"/>
      <c r="AE297" s="150"/>
      <c r="AF297" s="150"/>
      <c r="AG297" s="150"/>
      <c r="AH297" s="150"/>
      <c r="AI297" s="150"/>
      <c r="AJ297" s="206"/>
      <c r="AK297" s="141">
        <f t="shared" si="198"/>
        <v>0</v>
      </c>
      <c r="AL297" s="142">
        <f t="shared" si="199"/>
        <v>0</v>
      </c>
      <c r="AM297" s="142">
        <f t="shared" si="200"/>
        <v>0</v>
      </c>
      <c r="AN297" s="143" t="str">
        <f t="shared" si="201"/>
        <v/>
      </c>
      <c r="AO297" s="154"/>
      <c r="AP297" s="3"/>
      <c r="AQ297" s="145">
        <f t="shared" ref="AQ297:AQ298" si="203">+COUNTIF(F297:AJ297,"－")</f>
        <v>0</v>
      </c>
      <c r="AR297" s="145">
        <f t="shared" si="202"/>
        <v>0</v>
      </c>
    </row>
    <row r="298" spans="2:44" s="199" customFormat="1" x14ac:dyDescent="0.45">
      <c r="B298" s="157"/>
      <c r="C298" s="158"/>
      <c r="D298" s="159">
        <f>E$29</f>
        <v>0</v>
      </c>
      <c r="E298" s="160"/>
      <c r="F298" s="234"/>
      <c r="G298" s="214"/>
      <c r="H298" s="214"/>
      <c r="I298" s="214"/>
      <c r="J298" s="214"/>
      <c r="K298" s="214"/>
      <c r="L298" s="214"/>
      <c r="M298" s="214"/>
      <c r="N298" s="214"/>
      <c r="O298" s="214"/>
      <c r="P298" s="214"/>
      <c r="Q298" s="214"/>
      <c r="R298" s="214"/>
      <c r="S298" s="214"/>
      <c r="T298" s="214"/>
      <c r="U298" s="214"/>
      <c r="V298" s="214"/>
      <c r="W298" s="214"/>
      <c r="X298" s="214"/>
      <c r="Y298" s="214"/>
      <c r="Z298" s="214"/>
      <c r="AA298" s="214"/>
      <c r="AB298" s="214"/>
      <c r="AC298" s="214"/>
      <c r="AD298" s="214"/>
      <c r="AE298" s="214"/>
      <c r="AF298" s="214"/>
      <c r="AG298" s="214"/>
      <c r="AH298" s="214"/>
      <c r="AI298" s="214"/>
      <c r="AJ298" s="235"/>
      <c r="AK298" s="141">
        <f t="shared" si="198"/>
        <v>0</v>
      </c>
      <c r="AL298" s="142">
        <f t="shared" si="199"/>
        <v>0</v>
      </c>
      <c r="AM298" s="165">
        <f t="shared" si="200"/>
        <v>0</v>
      </c>
      <c r="AN298" s="143" t="str">
        <f t="shared" si="201"/>
        <v/>
      </c>
      <c r="AO298" s="154"/>
      <c r="AP298" s="3"/>
      <c r="AQ298" s="145">
        <f t="shared" si="203"/>
        <v>0</v>
      </c>
      <c r="AR298" s="145">
        <f t="shared" si="202"/>
        <v>0</v>
      </c>
    </row>
    <row r="299" spans="2:44" s="199" customFormat="1" ht="14.4" x14ac:dyDescent="0.45">
      <c r="B299" s="134" t="s">
        <v>32</v>
      </c>
      <c r="C299" s="135" t="s">
        <v>33</v>
      </c>
      <c r="D299" s="126" t="s">
        <v>10</v>
      </c>
      <c r="E299" s="166" t="s">
        <v>45</v>
      </c>
      <c r="F299" s="128" t="s">
        <v>48</v>
      </c>
      <c r="G299" s="129" t="s">
        <v>48</v>
      </c>
      <c r="H299" s="129" t="s">
        <v>48</v>
      </c>
      <c r="I299" s="129" t="s">
        <v>48</v>
      </c>
      <c r="J299" s="129" t="s">
        <v>48</v>
      </c>
      <c r="K299" s="129" t="s">
        <v>48</v>
      </c>
      <c r="L299" s="129" t="s">
        <v>48</v>
      </c>
      <c r="M299" s="129" t="s">
        <v>48</v>
      </c>
      <c r="N299" s="129" t="s">
        <v>48</v>
      </c>
      <c r="O299" s="129" t="s">
        <v>48</v>
      </c>
      <c r="P299" s="129" t="s">
        <v>48</v>
      </c>
      <c r="Q299" s="129" t="s">
        <v>48</v>
      </c>
      <c r="R299" s="129" t="s">
        <v>48</v>
      </c>
      <c r="S299" s="129" t="s">
        <v>48</v>
      </c>
      <c r="T299" s="129" t="s">
        <v>48</v>
      </c>
      <c r="U299" s="129" t="s">
        <v>48</v>
      </c>
      <c r="V299" s="129" t="s">
        <v>48</v>
      </c>
      <c r="W299" s="129" t="s">
        <v>48</v>
      </c>
      <c r="X299" s="129" t="s">
        <v>48</v>
      </c>
      <c r="Y299" s="129" t="s">
        <v>48</v>
      </c>
      <c r="Z299" s="129" t="s">
        <v>48</v>
      </c>
      <c r="AA299" s="129" t="s">
        <v>48</v>
      </c>
      <c r="AB299" s="129" t="s">
        <v>48</v>
      </c>
      <c r="AC299" s="129" t="s">
        <v>48</v>
      </c>
      <c r="AD299" s="129" t="s">
        <v>48</v>
      </c>
      <c r="AE299" s="129" t="s">
        <v>48</v>
      </c>
      <c r="AF299" s="129" t="s">
        <v>48</v>
      </c>
      <c r="AG299" s="129" t="s">
        <v>48</v>
      </c>
      <c r="AH299" s="129" t="s">
        <v>48</v>
      </c>
      <c r="AI299" s="129" t="s">
        <v>48</v>
      </c>
      <c r="AJ299" s="231" t="s">
        <v>48</v>
      </c>
      <c r="AK299" s="168"/>
      <c r="AL299" s="145"/>
      <c r="AM299" s="169"/>
      <c r="AN299" s="170"/>
      <c r="AO299" s="154"/>
      <c r="AP299" s="3"/>
      <c r="AQ299" s="7"/>
      <c r="AR299" s="7"/>
    </row>
    <row r="300" spans="2:44" s="199" customFormat="1" x14ac:dyDescent="0.45">
      <c r="B300" s="146"/>
      <c r="C300" s="147"/>
      <c r="D300" s="171" t="s">
        <v>26</v>
      </c>
      <c r="E300" s="137"/>
      <c r="F300" s="213"/>
      <c r="G300" s="163"/>
      <c r="H300" s="163"/>
      <c r="I300" s="163"/>
      <c r="J300" s="163"/>
      <c r="K300" s="163"/>
      <c r="L300" s="163"/>
      <c r="M300" s="163"/>
      <c r="N300" s="163"/>
      <c r="O300" s="163"/>
      <c r="P300" s="163"/>
      <c r="Q300" s="163"/>
      <c r="R300" s="163"/>
      <c r="S300" s="163"/>
      <c r="T300" s="163"/>
      <c r="U300" s="163"/>
      <c r="V300" s="163"/>
      <c r="W300" s="163"/>
      <c r="X300" s="163"/>
      <c r="Y300" s="163"/>
      <c r="Z300" s="163"/>
      <c r="AA300" s="163"/>
      <c r="AB300" s="163"/>
      <c r="AC300" s="163"/>
      <c r="AD300" s="163"/>
      <c r="AE300" s="163"/>
      <c r="AF300" s="163"/>
      <c r="AG300" s="163"/>
      <c r="AH300" s="163"/>
      <c r="AI300" s="163"/>
      <c r="AJ300" s="236"/>
      <c r="AK300" s="141">
        <f>IF(D300="","",COUNT($F$290:$AJ$290)-AL300)</f>
        <v>0</v>
      </c>
      <c r="AL300" s="142">
        <f>IF(D300="","",AQ300+AR300)</f>
        <v>0</v>
      </c>
      <c r="AM300" s="142">
        <f>IF(D300="","",COUNTIF(F300:AJ300,"休"))</f>
        <v>0</v>
      </c>
      <c r="AN300" s="143" t="str">
        <f>IF(D300="","",IFERROR(ROUND(AM300/AK300,3),""))</f>
        <v/>
      </c>
      <c r="AO300" s="154"/>
      <c r="AP300" s="3"/>
      <c r="AQ300" s="145">
        <f>+COUNTIF(F300:AJ300,"－")</f>
        <v>0</v>
      </c>
      <c r="AR300" s="145">
        <f>+COUNTIF(F300:AJ300,"外")</f>
        <v>0</v>
      </c>
    </row>
    <row r="301" spans="2:44" s="199" customFormat="1" x14ac:dyDescent="0.45">
      <c r="B301" s="146"/>
      <c r="C301" s="147"/>
      <c r="D301" s="148" t="s">
        <v>28</v>
      </c>
      <c r="E301" s="172"/>
      <c r="F301" s="149"/>
      <c r="G301" s="150"/>
      <c r="H301" s="150"/>
      <c r="I301" s="150"/>
      <c r="J301" s="150"/>
      <c r="K301" s="150"/>
      <c r="L301" s="150"/>
      <c r="M301" s="150"/>
      <c r="N301" s="150"/>
      <c r="O301" s="150"/>
      <c r="P301" s="150"/>
      <c r="Q301" s="150"/>
      <c r="R301" s="150"/>
      <c r="S301" s="150"/>
      <c r="T301" s="150"/>
      <c r="U301" s="150"/>
      <c r="V301" s="150"/>
      <c r="W301" s="150"/>
      <c r="X301" s="150"/>
      <c r="Y301" s="150"/>
      <c r="Z301" s="150"/>
      <c r="AA301" s="150"/>
      <c r="AB301" s="150"/>
      <c r="AC301" s="150"/>
      <c r="AD301" s="150"/>
      <c r="AE301" s="150"/>
      <c r="AF301" s="150"/>
      <c r="AG301" s="150"/>
      <c r="AH301" s="150"/>
      <c r="AI301" s="150"/>
      <c r="AJ301" s="206"/>
      <c r="AK301" s="141">
        <f t="shared" ref="AK301:AK303" si="204">IF(D301="","",COUNT($F$290:$AJ$290)-AL301)</f>
        <v>0</v>
      </c>
      <c r="AL301" s="142">
        <f t="shared" ref="AL301:AL303" si="205">IF(D301="","",AQ301+AR301)</f>
        <v>0</v>
      </c>
      <c r="AM301" s="142">
        <f t="shared" ref="AM301:AM303" si="206">IF(D301="","",COUNTIF(F301:AJ301,"休"))</f>
        <v>0</v>
      </c>
      <c r="AN301" s="143" t="str">
        <f t="shared" ref="AN301:AN303" si="207">IF(D301="","",IFERROR(ROUND(AM301/AK301,3),""))</f>
        <v/>
      </c>
      <c r="AO301" s="154"/>
      <c r="AP301" s="3"/>
      <c r="AQ301" s="145">
        <f>+COUNTIF(F301:AJ301,"－")</f>
        <v>0</v>
      </c>
      <c r="AR301" s="145">
        <f>+COUNTIF(F301:AJ301,"外")</f>
        <v>0</v>
      </c>
    </row>
    <row r="302" spans="2:44" s="199" customFormat="1" x14ac:dyDescent="0.45">
      <c r="B302" s="146"/>
      <c r="C302" s="147"/>
      <c r="D302" s="3"/>
      <c r="E302" s="172"/>
      <c r="F302" s="149"/>
      <c r="G302" s="150"/>
      <c r="H302" s="150"/>
      <c r="I302" s="150"/>
      <c r="J302" s="150"/>
      <c r="K302" s="150"/>
      <c r="L302" s="150"/>
      <c r="M302" s="150"/>
      <c r="N302" s="150"/>
      <c r="O302" s="150"/>
      <c r="P302" s="150"/>
      <c r="Q302" s="150"/>
      <c r="R302" s="150"/>
      <c r="S302" s="150"/>
      <c r="T302" s="150"/>
      <c r="U302" s="150"/>
      <c r="V302" s="150"/>
      <c r="W302" s="150"/>
      <c r="X302" s="150"/>
      <c r="Y302" s="150"/>
      <c r="Z302" s="150"/>
      <c r="AA302" s="150"/>
      <c r="AB302" s="150"/>
      <c r="AC302" s="150"/>
      <c r="AD302" s="150"/>
      <c r="AE302" s="150"/>
      <c r="AF302" s="150"/>
      <c r="AG302" s="150"/>
      <c r="AH302" s="150"/>
      <c r="AI302" s="150"/>
      <c r="AJ302" s="206"/>
      <c r="AK302" s="141" t="str">
        <f t="shared" si="204"/>
        <v/>
      </c>
      <c r="AL302" s="142" t="str">
        <f t="shared" si="205"/>
        <v/>
      </c>
      <c r="AM302" s="142" t="str">
        <f t="shared" si="206"/>
        <v/>
      </c>
      <c r="AN302" s="143" t="str">
        <f t="shared" si="207"/>
        <v/>
      </c>
      <c r="AO302" s="154"/>
      <c r="AP302" s="3"/>
      <c r="AQ302" s="145">
        <f>+COUNTIF(F302:AJ302,"－")</f>
        <v>0</v>
      </c>
      <c r="AR302" s="145">
        <f>+COUNTIF(F302:AJ302,"外")</f>
        <v>0</v>
      </c>
    </row>
    <row r="303" spans="2:44" s="199" customFormat="1" x14ac:dyDescent="0.45">
      <c r="B303" s="146"/>
      <c r="C303" s="158"/>
      <c r="D303" s="173"/>
      <c r="E303" s="174"/>
      <c r="F303" s="234"/>
      <c r="G303" s="214"/>
      <c r="H303" s="214"/>
      <c r="I303" s="214"/>
      <c r="J303" s="214"/>
      <c r="K303" s="214"/>
      <c r="L303" s="214"/>
      <c r="M303" s="214"/>
      <c r="N303" s="214"/>
      <c r="O303" s="214"/>
      <c r="P303" s="214"/>
      <c r="Q303" s="214"/>
      <c r="R303" s="214"/>
      <c r="S303" s="214"/>
      <c r="T303" s="214"/>
      <c r="U303" s="214"/>
      <c r="V303" s="214"/>
      <c r="W303" s="214"/>
      <c r="X303" s="214"/>
      <c r="Y303" s="214"/>
      <c r="Z303" s="214"/>
      <c r="AA303" s="214"/>
      <c r="AB303" s="214"/>
      <c r="AC303" s="214"/>
      <c r="AD303" s="214"/>
      <c r="AE303" s="214"/>
      <c r="AF303" s="214"/>
      <c r="AG303" s="214"/>
      <c r="AH303" s="214"/>
      <c r="AI303" s="214"/>
      <c r="AJ303" s="235"/>
      <c r="AK303" s="141" t="str">
        <f t="shared" si="204"/>
        <v/>
      </c>
      <c r="AL303" s="142" t="str">
        <f t="shared" si="205"/>
        <v/>
      </c>
      <c r="AM303" s="142" t="str">
        <f t="shared" si="206"/>
        <v/>
      </c>
      <c r="AN303" s="143" t="str">
        <f t="shared" si="207"/>
        <v/>
      </c>
      <c r="AO303" s="154"/>
      <c r="AP303" s="3"/>
      <c r="AQ303" s="145">
        <f>+COUNTIF(F303:AJ303,"－")</f>
        <v>0</v>
      </c>
      <c r="AR303" s="145">
        <f>+COUNTIF(F303:AJ303,"外")</f>
        <v>0</v>
      </c>
    </row>
    <row r="304" spans="2:44" s="199" customFormat="1" ht="14.4" x14ac:dyDescent="0.45">
      <c r="B304" s="146"/>
      <c r="C304" s="135" t="s">
        <v>34</v>
      </c>
      <c r="D304" s="126" t="s">
        <v>10</v>
      </c>
      <c r="E304" s="176" t="s">
        <v>45</v>
      </c>
      <c r="F304" s="128" t="s">
        <v>47</v>
      </c>
      <c r="G304" s="129" t="s">
        <v>47</v>
      </c>
      <c r="H304" s="129" t="s">
        <v>47</v>
      </c>
      <c r="I304" s="129" t="s">
        <v>47</v>
      </c>
      <c r="J304" s="129" t="s">
        <v>47</v>
      </c>
      <c r="K304" s="129" t="s">
        <v>47</v>
      </c>
      <c r="L304" s="129" t="s">
        <v>47</v>
      </c>
      <c r="M304" s="129" t="s">
        <v>47</v>
      </c>
      <c r="N304" s="129" t="s">
        <v>47</v>
      </c>
      <c r="O304" s="129" t="s">
        <v>47</v>
      </c>
      <c r="P304" s="129" t="s">
        <v>47</v>
      </c>
      <c r="Q304" s="129" t="s">
        <v>47</v>
      </c>
      <c r="R304" s="129" t="s">
        <v>47</v>
      </c>
      <c r="S304" s="129" t="s">
        <v>47</v>
      </c>
      <c r="T304" s="129" t="s">
        <v>47</v>
      </c>
      <c r="U304" s="129" t="s">
        <v>47</v>
      </c>
      <c r="V304" s="129" t="s">
        <v>47</v>
      </c>
      <c r="W304" s="129" t="s">
        <v>47</v>
      </c>
      <c r="X304" s="129" t="s">
        <v>47</v>
      </c>
      <c r="Y304" s="129" t="s">
        <v>47</v>
      </c>
      <c r="Z304" s="129" t="s">
        <v>47</v>
      </c>
      <c r="AA304" s="129" t="s">
        <v>47</v>
      </c>
      <c r="AB304" s="129" t="s">
        <v>47</v>
      </c>
      <c r="AC304" s="129" t="s">
        <v>47</v>
      </c>
      <c r="AD304" s="129" t="s">
        <v>47</v>
      </c>
      <c r="AE304" s="129" t="s">
        <v>47</v>
      </c>
      <c r="AF304" s="129" t="s">
        <v>47</v>
      </c>
      <c r="AG304" s="129" t="s">
        <v>47</v>
      </c>
      <c r="AH304" s="129" t="s">
        <v>47</v>
      </c>
      <c r="AI304" s="129" t="s">
        <v>47</v>
      </c>
      <c r="AJ304" s="231" t="s">
        <v>47</v>
      </c>
      <c r="AK304" s="168"/>
      <c r="AL304" s="145"/>
      <c r="AM304" s="177"/>
      <c r="AN304" s="170"/>
      <c r="AO304" s="154"/>
      <c r="AP304" s="3"/>
      <c r="AQ304" s="7"/>
      <c r="AR304" s="7"/>
    </row>
    <row r="305" spans="2:44" s="199" customFormat="1" x14ac:dyDescent="0.45">
      <c r="B305" s="146"/>
      <c r="C305" s="147"/>
      <c r="D305" s="178" t="s">
        <v>28</v>
      </c>
      <c r="E305" s="137"/>
      <c r="F305" s="213"/>
      <c r="G305" s="163"/>
      <c r="H305" s="163"/>
      <c r="I305" s="163"/>
      <c r="J305" s="163"/>
      <c r="K305" s="163"/>
      <c r="L305" s="163"/>
      <c r="M305" s="163"/>
      <c r="N305" s="163"/>
      <c r="O305" s="163"/>
      <c r="P305" s="163"/>
      <c r="Q305" s="163"/>
      <c r="R305" s="163"/>
      <c r="S305" s="163"/>
      <c r="T305" s="163"/>
      <c r="U305" s="163"/>
      <c r="V305" s="163"/>
      <c r="W305" s="163"/>
      <c r="X305" s="163"/>
      <c r="Y305" s="163"/>
      <c r="Z305" s="163"/>
      <c r="AA305" s="163"/>
      <c r="AB305" s="163"/>
      <c r="AC305" s="163"/>
      <c r="AD305" s="163"/>
      <c r="AE305" s="163"/>
      <c r="AF305" s="163"/>
      <c r="AG305" s="163"/>
      <c r="AH305" s="163"/>
      <c r="AI305" s="163"/>
      <c r="AJ305" s="236"/>
      <c r="AK305" s="141">
        <f>IF(D305="","",COUNT($F$290:$AJ$290)-AL305)</f>
        <v>0</v>
      </c>
      <c r="AL305" s="142">
        <f>IF(D305="","",AQ305+AR305)</f>
        <v>0</v>
      </c>
      <c r="AM305" s="142">
        <f>IF(D305="","",COUNTIF(F305:AJ305,"休"))</f>
        <v>0</v>
      </c>
      <c r="AN305" s="143" t="str">
        <f>IF(D305="","",IFERROR(ROUND(AM305/AK305,3),""))</f>
        <v/>
      </c>
      <c r="AO305" s="154"/>
      <c r="AP305" s="3"/>
      <c r="AQ305" s="145">
        <f>+COUNTIF(F305:AJ305,"－")</f>
        <v>0</v>
      </c>
      <c r="AR305" s="145">
        <f>+COUNTIF(F305:AJ305,"外")</f>
        <v>0</v>
      </c>
    </row>
    <row r="306" spans="2:44" s="199" customFormat="1" x14ac:dyDescent="0.45">
      <c r="B306" s="146"/>
      <c r="C306" s="147"/>
      <c r="D306" s="3"/>
      <c r="E306" s="172"/>
      <c r="F306" s="149"/>
      <c r="G306" s="150"/>
      <c r="H306" s="150"/>
      <c r="I306" s="150"/>
      <c r="J306" s="150"/>
      <c r="K306" s="150"/>
      <c r="L306" s="150"/>
      <c r="M306" s="150"/>
      <c r="N306" s="150"/>
      <c r="O306" s="150"/>
      <c r="P306" s="150"/>
      <c r="Q306" s="150"/>
      <c r="R306" s="150"/>
      <c r="S306" s="150"/>
      <c r="T306" s="150"/>
      <c r="U306" s="150"/>
      <c r="V306" s="150"/>
      <c r="W306" s="150"/>
      <c r="X306" s="150"/>
      <c r="Y306" s="150"/>
      <c r="Z306" s="150"/>
      <c r="AA306" s="150"/>
      <c r="AB306" s="150"/>
      <c r="AC306" s="150"/>
      <c r="AD306" s="150"/>
      <c r="AE306" s="150"/>
      <c r="AF306" s="150"/>
      <c r="AG306" s="150"/>
      <c r="AH306" s="150"/>
      <c r="AI306" s="150"/>
      <c r="AJ306" s="206"/>
      <c r="AK306" s="141" t="str">
        <f>IF(D306="","",COUNT($F$290:$AJ$290)-AL306)</f>
        <v/>
      </c>
      <c r="AL306" s="142" t="str">
        <f t="shared" ref="AL306:AL308" si="208">IF(D306="","",AQ306+AR306)</f>
        <v/>
      </c>
      <c r="AM306" s="142" t="str">
        <f t="shared" ref="AM306:AM308" si="209">IF(D306="","",COUNTIF(F306:AJ306,"休"))</f>
        <v/>
      </c>
      <c r="AN306" s="143" t="str">
        <f t="shared" ref="AN306:AN308" si="210">IF(D306="","",IFERROR(ROUND(AM306/AK306,3),""))</f>
        <v/>
      </c>
      <c r="AO306" s="154"/>
      <c r="AP306" s="3"/>
      <c r="AQ306" s="145">
        <f>+COUNTIF(F306:AJ306,"－")</f>
        <v>0</v>
      </c>
      <c r="AR306" s="145">
        <f>+COUNTIF(F306:AJ306,"外")</f>
        <v>0</v>
      </c>
    </row>
    <row r="307" spans="2:44" s="199" customFormat="1" x14ac:dyDescent="0.45">
      <c r="B307" s="146"/>
      <c r="C307" s="147"/>
      <c r="D307" s="180"/>
      <c r="E307" s="172"/>
      <c r="F307" s="149"/>
      <c r="G307" s="150"/>
      <c r="H307" s="150"/>
      <c r="I307" s="150"/>
      <c r="J307" s="150"/>
      <c r="K307" s="150"/>
      <c r="L307" s="150"/>
      <c r="M307" s="150"/>
      <c r="N307" s="150"/>
      <c r="O307" s="150"/>
      <c r="P307" s="150"/>
      <c r="Q307" s="150"/>
      <c r="R307" s="150"/>
      <c r="S307" s="150"/>
      <c r="T307" s="150"/>
      <c r="U307" s="150"/>
      <c r="V307" s="150"/>
      <c r="W307" s="150"/>
      <c r="X307" s="150"/>
      <c r="Y307" s="150"/>
      <c r="Z307" s="150"/>
      <c r="AA307" s="150"/>
      <c r="AB307" s="150"/>
      <c r="AC307" s="150"/>
      <c r="AD307" s="150"/>
      <c r="AE307" s="150"/>
      <c r="AF307" s="150"/>
      <c r="AG307" s="150"/>
      <c r="AH307" s="150"/>
      <c r="AI307" s="150"/>
      <c r="AJ307" s="206"/>
      <c r="AK307" s="141" t="str">
        <f t="shared" ref="AK307:AK308" si="211">IF(D307="","",COUNT($F$290:$AJ$290)-AL307)</f>
        <v/>
      </c>
      <c r="AL307" s="142" t="str">
        <f t="shared" si="208"/>
        <v/>
      </c>
      <c r="AM307" s="142" t="str">
        <f t="shared" si="209"/>
        <v/>
      </c>
      <c r="AN307" s="143" t="str">
        <f t="shared" si="210"/>
        <v/>
      </c>
      <c r="AO307" s="154"/>
      <c r="AP307" s="3"/>
      <c r="AQ307" s="145">
        <f>+COUNTIF(F307:AJ307,"－")</f>
        <v>0</v>
      </c>
      <c r="AR307" s="145">
        <f>+COUNTIF(F307:AJ307,"外")</f>
        <v>0</v>
      </c>
    </row>
    <row r="308" spans="2:44" s="199" customFormat="1" ht="13.8" thickBot="1" x14ac:dyDescent="0.5">
      <c r="B308" s="157"/>
      <c r="C308" s="158"/>
      <c r="D308" s="173"/>
      <c r="E308" s="174"/>
      <c r="F308" s="234"/>
      <c r="G308" s="214"/>
      <c r="H308" s="214"/>
      <c r="I308" s="214"/>
      <c r="J308" s="214"/>
      <c r="K308" s="214"/>
      <c r="L308" s="214"/>
      <c r="M308" s="214"/>
      <c r="N308" s="214"/>
      <c r="O308" s="214"/>
      <c r="P308" s="214"/>
      <c r="Q308" s="214"/>
      <c r="R308" s="214"/>
      <c r="S308" s="214"/>
      <c r="T308" s="214"/>
      <c r="U308" s="214"/>
      <c r="V308" s="214"/>
      <c r="W308" s="214"/>
      <c r="X308" s="214"/>
      <c r="Y308" s="214"/>
      <c r="Z308" s="214"/>
      <c r="AA308" s="214"/>
      <c r="AB308" s="214"/>
      <c r="AC308" s="214"/>
      <c r="AD308" s="214"/>
      <c r="AE308" s="214"/>
      <c r="AF308" s="214"/>
      <c r="AG308" s="214"/>
      <c r="AH308" s="214"/>
      <c r="AI308" s="214"/>
      <c r="AJ308" s="235"/>
      <c r="AK308" s="183" t="str">
        <f t="shared" si="211"/>
        <v/>
      </c>
      <c r="AL308" s="165" t="str">
        <f t="shared" si="208"/>
        <v/>
      </c>
      <c r="AM308" s="165" t="str">
        <f t="shared" si="209"/>
        <v/>
      </c>
      <c r="AN308" s="143" t="str">
        <f t="shared" si="210"/>
        <v/>
      </c>
      <c r="AO308" s="185"/>
      <c r="AP308" s="3"/>
      <c r="AQ308" s="145">
        <f>+COUNTIF(F308:AJ308,"－")</f>
        <v>0</v>
      </c>
      <c r="AR308" s="145">
        <f>+COUNTIF(F308:AJ308,"外")</f>
        <v>0</v>
      </c>
    </row>
    <row r="309" spans="2:44" ht="13.8" thickBot="1" x14ac:dyDescent="0.5">
      <c r="B309" s="186"/>
      <c r="C309" s="187"/>
      <c r="D309" s="180"/>
      <c r="E309" s="98"/>
      <c r="F309" s="140"/>
      <c r="G309" s="140"/>
      <c r="H309" s="140"/>
      <c r="I309" s="140"/>
      <c r="J309" s="140"/>
      <c r="K309" s="140"/>
      <c r="L309" s="140"/>
      <c r="M309" s="140"/>
      <c r="N309" s="140"/>
      <c r="O309" s="140"/>
      <c r="P309" s="140"/>
      <c r="Q309" s="140"/>
      <c r="R309" s="140"/>
      <c r="S309" s="140"/>
      <c r="T309" s="140"/>
      <c r="U309" s="140"/>
      <c r="V309" s="140"/>
      <c r="W309" s="140"/>
      <c r="X309" s="140"/>
      <c r="Y309" s="140"/>
      <c r="Z309" s="140"/>
      <c r="AA309" s="140"/>
      <c r="AB309" s="140"/>
      <c r="AC309" s="140"/>
      <c r="AD309" s="140"/>
      <c r="AE309" s="140"/>
      <c r="AF309" s="140"/>
      <c r="AG309" s="140"/>
      <c r="AH309" s="140"/>
      <c r="AI309" s="140"/>
      <c r="AJ309" s="140"/>
      <c r="AK309" s="188"/>
      <c r="AL309" s="189"/>
      <c r="AN309" s="190" t="s">
        <v>46</v>
      </c>
      <c r="AO309" s="191" t="e">
        <f>IF(AO293&gt;=0.285,"OK","NG")</f>
        <v>#DIV/0!</v>
      </c>
      <c r="AQ309" s="189"/>
      <c r="AR309" s="189"/>
    </row>
    <row r="310" spans="2:44" x14ac:dyDescent="0.45">
      <c r="B310" s="186"/>
      <c r="C310" s="187"/>
      <c r="D310" s="180"/>
      <c r="E310" s="98"/>
      <c r="F310" s="140"/>
      <c r="G310" s="140"/>
      <c r="H310" s="140"/>
      <c r="I310" s="140"/>
      <c r="J310" s="140"/>
      <c r="K310" s="140"/>
      <c r="L310" s="140"/>
      <c r="M310" s="140"/>
      <c r="N310" s="140"/>
      <c r="O310" s="140"/>
      <c r="P310" s="140"/>
      <c r="Q310" s="140"/>
      <c r="R310" s="140"/>
      <c r="S310" s="140"/>
      <c r="T310" s="140"/>
      <c r="U310" s="140"/>
      <c r="V310" s="140"/>
      <c r="W310" s="140"/>
      <c r="X310" s="140"/>
      <c r="Y310" s="140"/>
      <c r="Z310" s="140"/>
      <c r="AA310" s="140"/>
      <c r="AB310" s="140"/>
      <c r="AC310" s="140"/>
      <c r="AD310" s="140"/>
      <c r="AE310" s="140"/>
      <c r="AF310" s="140"/>
      <c r="AG310" s="140"/>
      <c r="AH310" s="140"/>
      <c r="AI310" s="140"/>
      <c r="AJ310" s="140"/>
      <c r="AK310" s="188"/>
      <c r="AL310" s="189"/>
      <c r="AN310" s="230"/>
      <c r="AO310" s="143"/>
      <c r="AQ310" s="189"/>
      <c r="AR310" s="189"/>
    </row>
    <row r="311" spans="2:44" hidden="1" x14ac:dyDescent="0.45">
      <c r="F311" s="4" t="e">
        <f>YEAR(F314)</f>
        <v>#VALUE!</v>
      </c>
      <c r="G311" s="4" t="e">
        <f>MONTH(F314)</f>
        <v>#VALUE!</v>
      </c>
    </row>
    <row r="312" spans="2:44" x14ac:dyDescent="0.45">
      <c r="B312" s="99"/>
      <c r="C312" s="100"/>
      <c r="D312" s="101"/>
      <c r="E312" s="193" t="s">
        <v>35</v>
      </c>
      <c r="F312" s="103" t="e">
        <f>F314</f>
        <v>#VALUE!</v>
      </c>
      <c r="G312" s="104"/>
      <c r="H312" s="104"/>
      <c r="I312" s="104"/>
      <c r="J312" s="104"/>
      <c r="K312" s="104"/>
      <c r="L312" s="104"/>
      <c r="M312" s="104"/>
      <c r="N312" s="104"/>
      <c r="O312" s="104"/>
      <c r="P312" s="104"/>
      <c r="Q312" s="104"/>
      <c r="R312" s="104"/>
      <c r="S312" s="104"/>
      <c r="T312" s="104"/>
      <c r="U312" s="104"/>
      <c r="V312" s="104"/>
      <c r="W312" s="104"/>
      <c r="X312" s="104"/>
      <c r="Y312" s="104"/>
      <c r="Z312" s="104"/>
      <c r="AA312" s="104"/>
      <c r="AB312" s="104"/>
      <c r="AC312" s="104"/>
      <c r="AD312" s="104"/>
      <c r="AE312" s="104"/>
      <c r="AF312" s="104"/>
      <c r="AG312" s="104"/>
      <c r="AH312" s="104"/>
      <c r="AI312" s="104"/>
      <c r="AJ312" s="104"/>
      <c r="AK312" s="215" t="s">
        <v>36</v>
      </c>
      <c r="AL312" s="216" t="s">
        <v>37</v>
      </c>
      <c r="AM312" s="217" t="s">
        <v>13</v>
      </c>
      <c r="AN312" s="28" t="s">
        <v>38</v>
      </c>
      <c r="AO312" s="26" t="s">
        <v>39</v>
      </c>
      <c r="AQ312" s="106" t="s">
        <v>40</v>
      </c>
      <c r="AR312" s="106" t="s">
        <v>41</v>
      </c>
    </row>
    <row r="313" spans="2:44" hidden="1" x14ac:dyDescent="0.45">
      <c r="B313" s="107"/>
      <c r="C313" s="108"/>
      <c r="D313" s="109"/>
      <c r="E313" s="194"/>
      <c r="F313" s="115" t="e">
        <f>DATE($F311,$G311,1)</f>
        <v>#VALUE!</v>
      </c>
      <c r="G313" s="115" t="e">
        <f t="shared" ref="G313:AJ313" si="212">F313+1</f>
        <v>#VALUE!</v>
      </c>
      <c r="H313" s="115" t="e">
        <f t="shared" si="212"/>
        <v>#VALUE!</v>
      </c>
      <c r="I313" s="115" t="e">
        <f t="shared" si="212"/>
        <v>#VALUE!</v>
      </c>
      <c r="J313" s="115" t="e">
        <f t="shared" si="212"/>
        <v>#VALUE!</v>
      </c>
      <c r="K313" s="115" t="e">
        <f t="shared" si="212"/>
        <v>#VALUE!</v>
      </c>
      <c r="L313" s="115" t="e">
        <f t="shared" si="212"/>
        <v>#VALUE!</v>
      </c>
      <c r="M313" s="115" t="e">
        <f t="shared" si="212"/>
        <v>#VALUE!</v>
      </c>
      <c r="N313" s="115" t="e">
        <f t="shared" si="212"/>
        <v>#VALUE!</v>
      </c>
      <c r="O313" s="115" t="e">
        <f t="shared" si="212"/>
        <v>#VALUE!</v>
      </c>
      <c r="P313" s="115" t="e">
        <f t="shared" si="212"/>
        <v>#VALUE!</v>
      </c>
      <c r="Q313" s="115" t="e">
        <f t="shared" si="212"/>
        <v>#VALUE!</v>
      </c>
      <c r="R313" s="115" t="e">
        <f t="shared" si="212"/>
        <v>#VALUE!</v>
      </c>
      <c r="S313" s="115" t="e">
        <f t="shared" si="212"/>
        <v>#VALUE!</v>
      </c>
      <c r="T313" s="115" t="e">
        <f t="shared" si="212"/>
        <v>#VALUE!</v>
      </c>
      <c r="U313" s="115" t="e">
        <f t="shared" si="212"/>
        <v>#VALUE!</v>
      </c>
      <c r="V313" s="115" t="e">
        <f t="shared" si="212"/>
        <v>#VALUE!</v>
      </c>
      <c r="W313" s="115" t="e">
        <f t="shared" si="212"/>
        <v>#VALUE!</v>
      </c>
      <c r="X313" s="115" t="e">
        <f t="shared" si="212"/>
        <v>#VALUE!</v>
      </c>
      <c r="Y313" s="115" t="e">
        <f t="shared" si="212"/>
        <v>#VALUE!</v>
      </c>
      <c r="Z313" s="115" t="e">
        <f t="shared" si="212"/>
        <v>#VALUE!</v>
      </c>
      <c r="AA313" s="115" t="e">
        <f t="shared" si="212"/>
        <v>#VALUE!</v>
      </c>
      <c r="AB313" s="115" t="e">
        <f t="shared" si="212"/>
        <v>#VALUE!</v>
      </c>
      <c r="AC313" s="115" t="e">
        <f t="shared" si="212"/>
        <v>#VALUE!</v>
      </c>
      <c r="AD313" s="115" t="e">
        <f t="shared" si="212"/>
        <v>#VALUE!</v>
      </c>
      <c r="AE313" s="115" t="e">
        <f t="shared" si="212"/>
        <v>#VALUE!</v>
      </c>
      <c r="AF313" s="115" t="e">
        <f t="shared" si="212"/>
        <v>#VALUE!</v>
      </c>
      <c r="AG313" s="115" t="e">
        <f t="shared" si="212"/>
        <v>#VALUE!</v>
      </c>
      <c r="AH313" s="115" t="e">
        <f t="shared" si="212"/>
        <v>#VALUE!</v>
      </c>
      <c r="AI313" s="115" t="e">
        <f t="shared" si="212"/>
        <v>#VALUE!</v>
      </c>
      <c r="AJ313" s="115" t="e">
        <f t="shared" si="212"/>
        <v>#VALUE!</v>
      </c>
      <c r="AK313" s="218"/>
      <c r="AL313" s="219"/>
      <c r="AM313" s="220"/>
      <c r="AN313" s="28"/>
      <c r="AO313" s="26"/>
      <c r="AQ313" s="106"/>
      <c r="AR313" s="106"/>
    </row>
    <row r="314" spans="2:44" x14ac:dyDescent="0.45">
      <c r="B314" s="107"/>
      <c r="C314" s="108"/>
      <c r="D314" s="109"/>
      <c r="E314" s="195" t="s">
        <v>42</v>
      </c>
      <c r="F314" s="196" t="e">
        <f>IF(EDATE(F289,1)&gt;$F$7,"",EDATE(F289,1))</f>
        <v>#VALUE!</v>
      </c>
      <c r="G314" s="115" t="e">
        <f t="shared" ref="G314:AJ314" si="213">IF(G313&gt;$F$7,"",IF(F314=EOMONTH(DATE($F311,$G311,1),0),"",IF(F314="","",F314+1)))</f>
        <v>#VALUE!</v>
      </c>
      <c r="H314" s="115" t="e">
        <f t="shared" si="213"/>
        <v>#VALUE!</v>
      </c>
      <c r="I314" s="115" t="e">
        <f t="shared" si="213"/>
        <v>#VALUE!</v>
      </c>
      <c r="J314" s="115" t="e">
        <f t="shared" si="213"/>
        <v>#VALUE!</v>
      </c>
      <c r="K314" s="115" t="e">
        <f t="shared" si="213"/>
        <v>#VALUE!</v>
      </c>
      <c r="L314" s="115" t="e">
        <f t="shared" si="213"/>
        <v>#VALUE!</v>
      </c>
      <c r="M314" s="115" t="e">
        <f t="shared" si="213"/>
        <v>#VALUE!</v>
      </c>
      <c r="N314" s="115" t="e">
        <f t="shared" si="213"/>
        <v>#VALUE!</v>
      </c>
      <c r="O314" s="115" t="e">
        <f t="shared" si="213"/>
        <v>#VALUE!</v>
      </c>
      <c r="P314" s="115" t="e">
        <f t="shared" si="213"/>
        <v>#VALUE!</v>
      </c>
      <c r="Q314" s="115" t="e">
        <f t="shared" si="213"/>
        <v>#VALUE!</v>
      </c>
      <c r="R314" s="115" t="e">
        <f t="shared" si="213"/>
        <v>#VALUE!</v>
      </c>
      <c r="S314" s="115" t="e">
        <f t="shared" si="213"/>
        <v>#VALUE!</v>
      </c>
      <c r="T314" s="115" t="e">
        <f t="shared" si="213"/>
        <v>#VALUE!</v>
      </c>
      <c r="U314" s="115" t="e">
        <f t="shared" si="213"/>
        <v>#VALUE!</v>
      </c>
      <c r="V314" s="115" t="e">
        <f t="shared" si="213"/>
        <v>#VALUE!</v>
      </c>
      <c r="W314" s="115" t="e">
        <f t="shared" si="213"/>
        <v>#VALUE!</v>
      </c>
      <c r="X314" s="115" t="e">
        <f t="shared" si="213"/>
        <v>#VALUE!</v>
      </c>
      <c r="Y314" s="115" t="e">
        <f t="shared" si="213"/>
        <v>#VALUE!</v>
      </c>
      <c r="Z314" s="115" t="e">
        <f t="shared" si="213"/>
        <v>#VALUE!</v>
      </c>
      <c r="AA314" s="115" t="e">
        <f t="shared" si="213"/>
        <v>#VALUE!</v>
      </c>
      <c r="AB314" s="115" t="e">
        <f t="shared" si="213"/>
        <v>#VALUE!</v>
      </c>
      <c r="AC314" s="115" t="e">
        <f t="shared" si="213"/>
        <v>#VALUE!</v>
      </c>
      <c r="AD314" s="115" t="e">
        <f t="shared" si="213"/>
        <v>#VALUE!</v>
      </c>
      <c r="AE314" s="115" t="e">
        <f t="shared" si="213"/>
        <v>#VALUE!</v>
      </c>
      <c r="AF314" s="115" t="e">
        <f t="shared" si="213"/>
        <v>#VALUE!</v>
      </c>
      <c r="AG314" s="115" t="e">
        <f t="shared" si="213"/>
        <v>#VALUE!</v>
      </c>
      <c r="AH314" s="115" t="e">
        <f t="shared" si="213"/>
        <v>#VALUE!</v>
      </c>
      <c r="AI314" s="115" t="e">
        <f t="shared" si="213"/>
        <v>#VALUE!</v>
      </c>
      <c r="AJ314" s="115" t="e">
        <f t="shared" si="213"/>
        <v>#VALUE!</v>
      </c>
      <c r="AK314" s="218"/>
      <c r="AL314" s="219"/>
      <c r="AM314" s="220"/>
      <c r="AN314" s="28"/>
      <c r="AO314" s="26"/>
      <c r="AQ314" s="106"/>
      <c r="AR314" s="106"/>
    </row>
    <row r="315" spans="2:44" s="199" customFormat="1" x14ac:dyDescent="0.45">
      <c r="B315" s="117"/>
      <c r="C315" s="118"/>
      <c r="D315" s="119"/>
      <c r="E315" s="197" t="s">
        <v>43</v>
      </c>
      <c r="F315" s="198" t="str">
        <f>IFERROR(TEXT(WEEKDAY(+F314),"aaa"),"")</f>
        <v/>
      </c>
      <c r="G315" s="198" t="str">
        <f t="shared" ref="G315:AJ315" si="214">IFERROR(TEXT(WEEKDAY(+G314),"aaa"),"")</f>
        <v/>
      </c>
      <c r="H315" s="198" t="str">
        <f t="shared" si="214"/>
        <v/>
      </c>
      <c r="I315" s="198" t="str">
        <f t="shared" si="214"/>
        <v/>
      </c>
      <c r="J315" s="198" t="str">
        <f t="shared" si="214"/>
        <v/>
      </c>
      <c r="K315" s="198" t="str">
        <f t="shared" si="214"/>
        <v/>
      </c>
      <c r="L315" s="198" t="str">
        <f t="shared" si="214"/>
        <v/>
      </c>
      <c r="M315" s="198" t="str">
        <f t="shared" si="214"/>
        <v/>
      </c>
      <c r="N315" s="198" t="str">
        <f t="shared" si="214"/>
        <v/>
      </c>
      <c r="O315" s="198" t="str">
        <f t="shared" si="214"/>
        <v/>
      </c>
      <c r="P315" s="198" t="str">
        <f t="shared" si="214"/>
        <v/>
      </c>
      <c r="Q315" s="198" t="str">
        <f t="shared" si="214"/>
        <v/>
      </c>
      <c r="R315" s="198" t="str">
        <f t="shared" si="214"/>
        <v/>
      </c>
      <c r="S315" s="198" t="str">
        <f t="shared" si="214"/>
        <v/>
      </c>
      <c r="T315" s="198" t="str">
        <f t="shared" si="214"/>
        <v/>
      </c>
      <c r="U315" s="198" t="str">
        <f t="shared" si="214"/>
        <v/>
      </c>
      <c r="V315" s="198" t="str">
        <f t="shared" si="214"/>
        <v/>
      </c>
      <c r="W315" s="198" t="str">
        <f t="shared" si="214"/>
        <v/>
      </c>
      <c r="X315" s="198" t="str">
        <f t="shared" si="214"/>
        <v/>
      </c>
      <c r="Y315" s="198" t="str">
        <f t="shared" si="214"/>
        <v/>
      </c>
      <c r="Z315" s="198" t="str">
        <f t="shared" si="214"/>
        <v/>
      </c>
      <c r="AA315" s="198" t="str">
        <f t="shared" si="214"/>
        <v/>
      </c>
      <c r="AB315" s="198" t="str">
        <f t="shared" si="214"/>
        <v/>
      </c>
      <c r="AC315" s="198" t="str">
        <f t="shared" si="214"/>
        <v/>
      </c>
      <c r="AD315" s="198" t="str">
        <f t="shared" si="214"/>
        <v/>
      </c>
      <c r="AE315" s="198" t="str">
        <f t="shared" si="214"/>
        <v/>
      </c>
      <c r="AF315" s="198" t="str">
        <f t="shared" si="214"/>
        <v/>
      </c>
      <c r="AG315" s="198" t="str">
        <f t="shared" si="214"/>
        <v/>
      </c>
      <c r="AH315" s="198" t="str">
        <f t="shared" si="214"/>
        <v/>
      </c>
      <c r="AI315" s="198" t="str">
        <f t="shared" si="214"/>
        <v/>
      </c>
      <c r="AJ315" s="198" t="str">
        <f t="shared" si="214"/>
        <v/>
      </c>
      <c r="AK315" s="218"/>
      <c r="AL315" s="219"/>
      <c r="AM315" s="220"/>
      <c r="AN315" s="28"/>
      <c r="AO315" s="26"/>
      <c r="AP315" s="3"/>
      <c r="AQ315" s="106"/>
      <c r="AR315" s="106"/>
    </row>
    <row r="316" spans="2:44" s="199" customFormat="1" ht="21" customHeight="1" x14ac:dyDescent="0.45">
      <c r="B316" s="200" t="s">
        <v>44</v>
      </c>
      <c r="C316" s="201" t="s">
        <v>9</v>
      </c>
      <c r="D316" s="126" t="s">
        <v>10</v>
      </c>
      <c r="E316" s="127" t="s">
        <v>45</v>
      </c>
      <c r="F316" s="128" t="s">
        <v>47</v>
      </c>
      <c r="G316" s="129" t="s">
        <v>47</v>
      </c>
      <c r="H316" s="129" t="s">
        <v>47</v>
      </c>
      <c r="I316" s="129" t="s">
        <v>47</v>
      </c>
      <c r="J316" s="129" t="s">
        <v>47</v>
      </c>
      <c r="K316" s="129" t="s">
        <v>47</v>
      </c>
      <c r="L316" s="129" t="s">
        <v>47</v>
      </c>
      <c r="M316" s="129" t="s">
        <v>47</v>
      </c>
      <c r="N316" s="129" t="s">
        <v>47</v>
      </c>
      <c r="O316" s="129" t="s">
        <v>47</v>
      </c>
      <c r="P316" s="129" t="s">
        <v>47</v>
      </c>
      <c r="Q316" s="129" t="s">
        <v>47</v>
      </c>
      <c r="R316" s="129" t="s">
        <v>47</v>
      </c>
      <c r="S316" s="129" t="s">
        <v>47</v>
      </c>
      <c r="T316" s="129" t="s">
        <v>47</v>
      </c>
      <c r="U316" s="129" t="s">
        <v>47</v>
      </c>
      <c r="V316" s="129" t="s">
        <v>47</v>
      </c>
      <c r="W316" s="129" t="s">
        <v>47</v>
      </c>
      <c r="X316" s="129" t="s">
        <v>47</v>
      </c>
      <c r="Y316" s="129" t="s">
        <v>47</v>
      </c>
      <c r="Z316" s="129" t="s">
        <v>47</v>
      </c>
      <c r="AA316" s="129" t="s">
        <v>47</v>
      </c>
      <c r="AB316" s="129" t="s">
        <v>47</v>
      </c>
      <c r="AC316" s="129" t="s">
        <v>47</v>
      </c>
      <c r="AD316" s="129" t="s">
        <v>47</v>
      </c>
      <c r="AE316" s="129" t="s">
        <v>47</v>
      </c>
      <c r="AF316" s="129" t="s">
        <v>47</v>
      </c>
      <c r="AG316" s="129" t="s">
        <v>47</v>
      </c>
      <c r="AH316" s="129" t="s">
        <v>47</v>
      </c>
      <c r="AI316" s="129" t="s">
        <v>47</v>
      </c>
      <c r="AJ316" s="231" t="s">
        <v>47</v>
      </c>
      <c r="AK316" s="221"/>
      <c r="AL316" s="222"/>
      <c r="AM316" s="223"/>
      <c r="AN316" s="131" t="s">
        <v>22</v>
      </c>
      <c r="AO316" s="130" t="s">
        <v>23</v>
      </c>
      <c r="AP316" s="3"/>
      <c r="AQ316" s="132"/>
      <c r="AR316" s="132"/>
    </row>
    <row r="317" spans="2:44" s="199" customFormat="1" ht="13.5" customHeight="1" x14ac:dyDescent="0.45">
      <c r="B317" s="134" t="s">
        <v>24</v>
      </c>
      <c r="C317" s="135" t="s">
        <v>25</v>
      </c>
      <c r="D317" s="136" t="s">
        <v>26</v>
      </c>
      <c r="E317" s="137"/>
      <c r="F317" s="232"/>
      <c r="G317" s="209"/>
      <c r="H317" s="209"/>
      <c r="I317" s="209"/>
      <c r="J317" s="209"/>
      <c r="K317" s="209"/>
      <c r="L317" s="209"/>
      <c r="M317" s="209"/>
      <c r="N317" s="209"/>
      <c r="O317" s="209"/>
      <c r="P317" s="209"/>
      <c r="Q317" s="209"/>
      <c r="R317" s="209"/>
      <c r="S317" s="209"/>
      <c r="T317" s="209"/>
      <c r="U317" s="209"/>
      <c r="V317" s="209"/>
      <c r="W317" s="209"/>
      <c r="X317" s="209"/>
      <c r="Y317" s="209"/>
      <c r="Z317" s="209"/>
      <c r="AA317" s="209"/>
      <c r="AB317" s="209"/>
      <c r="AC317" s="209"/>
      <c r="AD317" s="209"/>
      <c r="AE317" s="209"/>
      <c r="AF317" s="209"/>
      <c r="AG317" s="209"/>
      <c r="AH317" s="209"/>
      <c r="AI317" s="209"/>
      <c r="AJ317" s="233"/>
      <c r="AK317" s="141">
        <f>IF(D317="","",COUNT($F$314:$AJ$314)-AL317)</f>
        <v>0</v>
      </c>
      <c r="AL317" s="142">
        <f>IF(D317="","",AQ317+AR317)</f>
        <v>0</v>
      </c>
      <c r="AM317" s="142">
        <f>IF(D317="","",COUNTIF(F317:AJ317,"休"))</f>
        <v>0</v>
      </c>
      <c r="AN317" s="143" t="str">
        <f>IF(D317="","",IFERROR(ROUND(AM317/AK317,3),""))</f>
        <v/>
      </c>
      <c r="AO317" s="144" t="e">
        <f>ROUND(AVERAGE(AN317:AN332),3)</f>
        <v>#DIV/0!</v>
      </c>
      <c r="AP317" s="3"/>
      <c r="AQ317" s="145">
        <f>+COUNTIF(F317:AJ317,"－")</f>
        <v>0</v>
      </c>
      <c r="AR317" s="145">
        <f>+COUNTIF(F317:AJ317,"外")</f>
        <v>0</v>
      </c>
    </row>
    <row r="318" spans="2:44" s="199" customFormat="1" ht="13.5" customHeight="1" x14ac:dyDescent="0.45">
      <c r="B318" s="146"/>
      <c r="C318" s="147"/>
      <c r="D318" s="148" t="s">
        <v>28</v>
      </c>
      <c r="E318" s="137"/>
      <c r="F318" s="149"/>
      <c r="G318" s="150"/>
      <c r="H318" s="150"/>
      <c r="I318" s="150"/>
      <c r="J318" s="150"/>
      <c r="K318" s="150"/>
      <c r="L318" s="150"/>
      <c r="M318" s="150"/>
      <c r="N318" s="150"/>
      <c r="O318" s="150"/>
      <c r="P318" s="150"/>
      <c r="Q318" s="150"/>
      <c r="R318" s="150"/>
      <c r="S318" s="150"/>
      <c r="T318" s="150"/>
      <c r="U318" s="150"/>
      <c r="V318" s="150"/>
      <c r="W318" s="150"/>
      <c r="X318" s="150"/>
      <c r="Y318" s="150"/>
      <c r="Z318" s="150"/>
      <c r="AA318" s="150"/>
      <c r="AB318" s="150"/>
      <c r="AC318" s="150"/>
      <c r="AD318" s="150"/>
      <c r="AE318" s="150"/>
      <c r="AF318" s="150"/>
      <c r="AG318" s="150"/>
      <c r="AH318" s="150"/>
      <c r="AI318" s="150"/>
      <c r="AJ318" s="206"/>
      <c r="AK318" s="141">
        <f>IF(D318="","",COUNT($F$314:$AJ$314)-AL318)</f>
        <v>0</v>
      </c>
      <c r="AL318" s="142">
        <f t="shared" ref="AL318:AL322" si="215">IF(D318="","",AQ318+AR318)</f>
        <v>0</v>
      </c>
      <c r="AM318" s="142">
        <f t="shared" ref="AM318:AM322" si="216">IF(D318="","",COUNTIF(F318:AJ318,"休"))</f>
        <v>0</v>
      </c>
      <c r="AN318" s="143" t="str">
        <f t="shared" ref="AN318:AN322" si="217">IF(D318="","",IFERROR(ROUND(AM318/AK318,3),""))</f>
        <v/>
      </c>
      <c r="AO318" s="154"/>
      <c r="AP318" s="3"/>
      <c r="AQ318" s="145">
        <f>+COUNTIF(F318:AJ318,"－")</f>
        <v>0</v>
      </c>
      <c r="AR318" s="145">
        <f>+COUNTIF(F318:AJ318,"外")</f>
        <v>0</v>
      </c>
    </row>
    <row r="319" spans="2:44" s="199" customFormat="1" x14ac:dyDescent="0.45">
      <c r="B319" s="146"/>
      <c r="C319" s="147"/>
      <c r="D319" s="155" t="s">
        <v>29</v>
      </c>
      <c r="E319" s="137"/>
      <c r="F319" s="149"/>
      <c r="G319" s="150"/>
      <c r="H319" s="150"/>
      <c r="I319" s="150"/>
      <c r="J319" s="150"/>
      <c r="K319" s="150"/>
      <c r="L319" s="150"/>
      <c r="M319" s="150"/>
      <c r="N319" s="150"/>
      <c r="O319" s="150"/>
      <c r="P319" s="150"/>
      <c r="Q319" s="150"/>
      <c r="R319" s="150"/>
      <c r="S319" s="150"/>
      <c r="T319" s="150"/>
      <c r="U319" s="150"/>
      <c r="V319" s="150"/>
      <c r="W319" s="150"/>
      <c r="X319" s="150"/>
      <c r="Y319" s="150"/>
      <c r="Z319" s="150"/>
      <c r="AA319" s="150"/>
      <c r="AB319" s="150"/>
      <c r="AC319" s="150"/>
      <c r="AD319" s="150"/>
      <c r="AE319" s="150"/>
      <c r="AF319" s="150"/>
      <c r="AG319" s="150"/>
      <c r="AH319" s="150"/>
      <c r="AI319" s="150"/>
      <c r="AJ319" s="206"/>
      <c r="AK319" s="141">
        <f>IF(D319="","",COUNT($F$314:$AJ$314)-AL319)</f>
        <v>0</v>
      </c>
      <c r="AL319" s="142">
        <f t="shared" si="215"/>
        <v>0</v>
      </c>
      <c r="AM319" s="142">
        <f t="shared" si="216"/>
        <v>0</v>
      </c>
      <c r="AN319" s="143" t="str">
        <f t="shared" si="217"/>
        <v/>
      </c>
      <c r="AO319" s="154"/>
      <c r="AP319" s="3"/>
      <c r="AQ319" s="145">
        <f>+COUNTIF(F319:AJ319,"－")</f>
        <v>0</v>
      </c>
      <c r="AR319" s="145">
        <f t="shared" ref="AR319:AR322" si="218">+COUNTIF(F319:AJ319,"外")</f>
        <v>0</v>
      </c>
    </row>
    <row r="320" spans="2:44" s="199" customFormat="1" x14ac:dyDescent="0.45">
      <c r="B320" s="146"/>
      <c r="C320" s="147"/>
      <c r="D320" s="155" t="s">
        <v>30</v>
      </c>
      <c r="E320" s="156"/>
      <c r="F320" s="149"/>
      <c r="G320" s="150"/>
      <c r="H320" s="150"/>
      <c r="I320" s="150"/>
      <c r="J320" s="150"/>
      <c r="K320" s="150"/>
      <c r="L320" s="150"/>
      <c r="M320" s="150"/>
      <c r="N320" s="150"/>
      <c r="O320" s="150"/>
      <c r="P320" s="150"/>
      <c r="Q320" s="150"/>
      <c r="R320" s="150"/>
      <c r="S320" s="150"/>
      <c r="T320" s="150"/>
      <c r="U320" s="150"/>
      <c r="V320" s="150"/>
      <c r="W320" s="150"/>
      <c r="X320" s="150"/>
      <c r="Y320" s="150"/>
      <c r="Z320" s="150"/>
      <c r="AA320" s="150"/>
      <c r="AB320" s="150"/>
      <c r="AC320" s="150"/>
      <c r="AD320" s="150"/>
      <c r="AE320" s="150"/>
      <c r="AF320" s="150"/>
      <c r="AG320" s="150"/>
      <c r="AH320" s="150"/>
      <c r="AI320" s="150"/>
      <c r="AJ320" s="206"/>
      <c r="AK320" s="141">
        <f t="shared" ref="AK320:AK322" si="219">IF(D320="","",COUNT($F$314:$AJ$314)-AL320)</f>
        <v>0</v>
      </c>
      <c r="AL320" s="142">
        <f t="shared" si="215"/>
        <v>0</v>
      </c>
      <c r="AM320" s="142">
        <f t="shared" si="216"/>
        <v>0</v>
      </c>
      <c r="AN320" s="143" t="str">
        <f t="shared" si="217"/>
        <v/>
      </c>
      <c r="AO320" s="154"/>
      <c r="AP320" s="3"/>
      <c r="AQ320" s="145">
        <f>+COUNTIF(F320:AJ320,"－")</f>
        <v>0</v>
      </c>
      <c r="AR320" s="145">
        <f t="shared" si="218"/>
        <v>0</v>
      </c>
    </row>
    <row r="321" spans="2:44" s="199" customFormat="1" x14ac:dyDescent="0.45">
      <c r="B321" s="146"/>
      <c r="C321" s="147"/>
      <c r="D321" s="155" t="s">
        <v>31</v>
      </c>
      <c r="E321" s="137"/>
      <c r="F321" s="149"/>
      <c r="G321" s="150"/>
      <c r="H321" s="150"/>
      <c r="I321" s="150"/>
      <c r="J321" s="150"/>
      <c r="K321" s="150"/>
      <c r="L321" s="150"/>
      <c r="M321" s="150"/>
      <c r="N321" s="150"/>
      <c r="O321" s="150"/>
      <c r="P321" s="150"/>
      <c r="Q321" s="150"/>
      <c r="R321" s="150"/>
      <c r="S321" s="150"/>
      <c r="T321" s="150"/>
      <c r="U321" s="150"/>
      <c r="V321" s="150"/>
      <c r="W321" s="150"/>
      <c r="X321" s="150"/>
      <c r="Y321" s="150"/>
      <c r="Z321" s="150"/>
      <c r="AA321" s="150"/>
      <c r="AB321" s="150"/>
      <c r="AC321" s="150"/>
      <c r="AD321" s="150"/>
      <c r="AE321" s="150"/>
      <c r="AF321" s="150"/>
      <c r="AG321" s="150"/>
      <c r="AH321" s="150"/>
      <c r="AI321" s="150"/>
      <c r="AJ321" s="206"/>
      <c r="AK321" s="141">
        <f t="shared" si="219"/>
        <v>0</v>
      </c>
      <c r="AL321" s="142">
        <f t="shared" si="215"/>
        <v>0</v>
      </c>
      <c r="AM321" s="142">
        <f t="shared" si="216"/>
        <v>0</v>
      </c>
      <c r="AN321" s="143" t="str">
        <f t="shared" si="217"/>
        <v/>
      </c>
      <c r="AO321" s="154"/>
      <c r="AP321" s="3"/>
      <c r="AQ321" s="145">
        <f t="shared" ref="AQ321:AQ322" si="220">+COUNTIF(F321:AJ321,"－")</f>
        <v>0</v>
      </c>
      <c r="AR321" s="145">
        <f t="shared" si="218"/>
        <v>0</v>
      </c>
    </row>
    <row r="322" spans="2:44" s="199" customFormat="1" x14ac:dyDescent="0.45">
      <c r="B322" s="157"/>
      <c r="C322" s="158"/>
      <c r="D322" s="159">
        <f>E$29</f>
        <v>0</v>
      </c>
      <c r="E322" s="160"/>
      <c r="F322" s="234"/>
      <c r="G322" s="214"/>
      <c r="H322" s="214"/>
      <c r="I322" s="214"/>
      <c r="J322" s="214"/>
      <c r="K322" s="214"/>
      <c r="L322" s="214"/>
      <c r="M322" s="214"/>
      <c r="N322" s="214"/>
      <c r="O322" s="214"/>
      <c r="P322" s="214"/>
      <c r="Q322" s="214"/>
      <c r="R322" s="214"/>
      <c r="S322" s="214"/>
      <c r="T322" s="214"/>
      <c r="U322" s="214"/>
      <c r="V322" s="214"/>
      <c r="W322" s="214"/>
      <c r="X322" s="214"/>
      <c r="Y322" s="214"/>
      <c r="Z322" s="214"/>
      <c r="AA322" s="214"/>
      <c r="AB322" s="214"/>
      <c r="AC322" s="214"/>
      <c r="AD322" s="214"/>
      <c r="AE322" s="214"/>
      <c r="AF322" s="214"/>
      <c r="AG322" s="214"/>
      <c r="AH322" s="214"/>
      <c r="AI322" s="214"/>
      <c r="AJ322" s="235"/>
      <c r="AK322" s="141">
        <f t="shared" si="219"/>
        <v>0</v>
      </c>
      <c r="AL322" s="142">
        <f t="shared" si="215"/>
        <v>0</v>
      </c>
      <c r="AM322" s="165">
        <f t="shared" si="216"/>
        <v>0</v>
      </c>
      <c r="AN322" s="143" t="str">
        <f t="shared" si="217"/>
        <v/>
      </c>
      <c r="AO322" s="154"/>
      <c r="AP322" s="3"/>
      <c r="AQ322" s="145">
        <f t="shared" si="220"/>
        <v>0</v>
      </c>
      <c r="AR322" s="145">
        <f t="shared" si="218"/>
        <v>0</v>
      </c>
    </row>
    <row r="323" spans="2:44" s="199" customFormat="1" ht="14.4" x14ac:dyDescent="0.45">
      <c r="B323" s="134" t="s">
        <v>32</v>
      </c>
      <c r="C323" s="135" t="s">
        <v>33</v>
      </c>
      <c r="D323" s="126" t="s">
        <v>10</v>
      </c>
      <c r="E323" s="166" t="s">
        <v>45</v>
      </c>
      <c r="F323" s="128" t="s">
        <v>48</v>
      </c>
      <c r="G323" s="129" t="s">
        <v>48</v>
      </c>
      <c r="H323" s="129" t="s">
        <v>48</v>
      </c>
      <c r="I323" s="129" t="s">
        <v>48</v>
      </c>
      <c r="J323" s="129" t="s">
        <v>48</v>
      </c>
      <c r="K323" s="129" t="s">
        <v>48</v>
      </c>
      <c r="L323" s="129" t="s">
        <v>48</v>
      </c>
      <c r="M323" s="129" t="s">
        <v>48</v>
      </c>
      <c r="N323" s="129" t="s">
        <v>48</v>
      </c>
      <c r="O323" s="129" t="s">
        <v>48</v>
      </c>
      <c r="P323" s="129" t="s">
        <v>48</v>
      </c>
      <c r="Q323" s="129" t="s">
        <v>48</v>
      </c>
      <c r="R323" s="129" t="s">
        <v>48</v>
      </c>
      <c r="S323" s="129" t="s">
        <v>48</v>
      </c>
      <c r="T323" s="129" t="s">
        <v>48</v>
      </c>
      <c r="U323" s="129" t="s">
        <v>48</v>
      </c>
      <c r="V323" s="129" t="s">
        <v>48</v>
      </c>
      <c r="W323" s="129" t="s">
        <v>48</v>
      </c>
      <c r="X323" s="129" t="s">
        <v>48</v>
      </c>
      <c r="Y323" s="129" t="s">
        <v>48</v>
      </c>
      <c r="Z323" s="129" t="s">
        <v>48</v>
      </c>
      <c r="AA323" s="129" t="s">
        <v>48</v>
      </c>
      <c r="AB323" s="129" t="s">
        <v>48</v>
      </c>
      <c r="AC323" s="129" t="s">
        <v>48</v>
      </c>
      <c r="AD323" s="129" t="s">
        <v>48</v>
      </c>
      <c r="AE323" s="129" t="s">
        <v>48</v>
      </c>
      <c r="AF323" s="129" t="s">
        <v>48</v>
      </c>
      <c r="AG323" s="129" t="s">
        <v>48</v>
      </c>
      <c r="AH323" s="129" t="s">
        <v>48</v>
      </c>
      <c r="AI323" s="129" t="s">
        <v>48</v>
      </c>
      <c r="AJ323" s="231" t="s">
        <v>48</v>
      </c>
      <c r="AK323" s="168"/>
      <c r="AL323" s="145"/>
      <c r="AM323" s="169"/>
      <c r="AN323" s="170"/>
      <c r="AO323" s="154"/>
      <c r="AP323" s="3"/>
      <c r="AQ323" s="7"/>
      <c r="AR323" s="7"/>
    </row>
    <row r="324" spans="2:44" s="199" customFormat="1" x14ac:dyDescent="0.45">
      <c r="B324" s="146"/>
      <c r="C324" s="147"/>
      <c r="D324" s="171" t="s">
        <v>26</v>
      </c>
      <c r="E324" s="137"/>
      <c r="F324" s="213"/>
      <c r="G324" s="163"/>
      <c r="H324" s="163"/>
      <c r="I324" s="163"/>
      <c r="J324" s="163"/>
      <c r="K324" s="163"/>
      <c r="L324" s="163"/>
      <c r="M324" s="163"/>
      <c r="N324" s="163"/>
      <c r="O324" s="163"/>
      <c r="P324" s="163"/>
      <c r="Q324" s="163"/>
      <c r="R324" s="163"/>
      <c r="S324" s="163"/>
      <c r="T324" s="163"/>
      <c r="U324" s="163"/>
      <c r="V324" s="163"/>
      <c r="W324" s="163"/>
      <c r="X324" s="163"/>
      <c r="Y324" s="163"/>
      <c r="Z324" s="163"/>
      <c r="AA324" s="163"/>
      <c r="AB324" s="163"/>
      <c r="AC324" s="163"/>
      <c r="AD324" s="163"/>
      <c r="AE324" s="163"/>
      <c r="AF324" s="163"/>
      <c r="AG324" s="163"/>
      <c r="AH324" s="163"/>
      <c r="AI324" s="163"/>
      <c r="AJ324" s="236"/>
      <c r="AK324" s="141">
        <f>IF(D324="","",COUNT($F$314:$AJ$314)-AL324)</f>
        <v>0</v>
      </c>
      <c r="AL324" s="142">
        <f>IF(D324="","",AQ324+AR324)</f>
        <v>0</v>
      </c>
      <c r="AM324" s="142">
        <f>IF(D324="","",COUNTIF(F324:AJ324,"休"))</f>
        <v>0</v>
      </c>
      <c r="AN324" s="143" t="str">
        <f>IF(D324="","",IFERROR(ROUND(AM324/AK324,3),""))</f>
        <v/>
      </c>
      <c r="AO324" s="154"/>
      <c r="AP324" s="3"/>
      <c r="AQ324" s="145">
        <f>+COUNTIF(F324:AJ324,"－")</f>
        <v>0</v>
      </c>
      <c r="AR324" s="145">
        <f>+COUNTIF(F324:AJ324,"外")</f>
        <v>0</v>
      </c>
    </row>
    <row r="325" spans="2:44" s="199" customFormat="1" x14ac:dyDescent="0.45">
      <c r="B325" s="146"/>
      <c r="C325" s="147"/>
      <c r="D325" s="148" t="s">
        <v>28</v>
      </c>
      <c r="E325" s="172"/>
      <c r="F325" s="149"/>
      <c r="G325" s="150"/>
      <c r="H325" s="150"/>
      <c r="I325" s="150"/>
      <c r="J325" s="150"/>
      <c r="K325" s="150"/>
      <c r="L325" s="150"/>
      <c r="M325" s="150"/>
      <c r="N325" s="150"/>
      <c r="O325" s="150"/>
      <c r="P325" s="150"/>
      <c r="Q325" s="150"/>
      <c r="R325" s="150"/>
      <c r="S325" s="150"/>
      <c r="T325" s="150"/>
      <c r="U325" s="150"/>
      <c r="V325" s="150"/>
      <c r="W325" s="150"/>
      <c r="X325" s="150"/>
      <c r="Y325" s="150"/>
      <c r="Z325" s="150"/>
      <c r="AA325" s="150"/>
      <c r="AB325" s="150"/>
      <c r="AC325" s="150"/>
      <c r="AD325" s="150"/>
      <c r="AE325" s="150"/>
      <c r="AF325" s="150"/>
      <c r="AG325" s="150"/>
      <c r="AH325" s="150"/>
      <c r="AI325" s="150"/>
      <c r="AJ325" s="206"/>
      <c r="AK325" s="141">
        <f>IF(D325="","",COUNT($F$314:$AJ$314)-AL325)</f>
        <v>0</v>
      </c>
      <c r="AL325" s="142">
        <f t="shared" ref="AL325:AL327" si="221">IF(D325="","",AQ325+AR325)</f>
        <v>0</v>
      </c>
      <c r="AM325" s="142">
        <f t="shared" ref="AM325:AM327" si="222">IF(D325="","",COUNTIF(F325:AJ325,"休"))</f>
        <v>0</v>
      </c>
      <c r="AN325" s="143" t="str">
        <f t="shared" ref="AN325:AN327" si="223">IF(D325="","",IFERROR(ROUND(AM325/AK325,3),""))</f>
        <v/>
      </c>
      <c r="AO325" s="154"/>
      <c r="AP325" s="3"/>
      <c r="AQ325" s="145">
        <f>+COUNTIF(F325:AJ325,"－")</f>
        <v>0</v>
      </c>
      <c r="AR325" s="145">
        <f>+COUNTIF(F325:AJ325,"外")</f>
        <v>0</v>
      </c>
    </row>
    <row r="326" spans="2:44" s="199" customFormat="1" x14ac:dyDescent="0.45">
      <c r="B326" s="146"/>
      <c r="C326" s="147"/>
      <c r="D326" s="3"/>
      <c r="E326" s="172"/>
      <c r="F326" s="149"/>
      <c r="G326" s="150"/>
      <c r="H326" s="150"/>
      <c r="I326" s="150"/>
      <c r="J326" s="150"/>
      <c r="K326" s="150"/>
      <c r="L326" s="150"/>
      <c r="M326" s="150"/>
      <c r="N326" s="150"/>
      <c r="O326" s="150"/>
      <c r="P326" s="150"/>
      <c r="Q326" s="150"/>
      <c r="R326" s="150"/>
      <c r="S326" s="150"/>
      <c r="T326" s="150"/>
      <c r="U326" s="150"/>
      <c r="V326" s="150"/>
      <c r="W326" s="150"/>
      <c r="X326" s="150"/>
      <c r="Y326" s="150"/>
      <c r="Z326" s="150"/>
      <c r="AA326" s="150"/>
      <c r="AB326" s="150"/>
      <c r="AC326" s="150"/>
      <c r="AD326" s="150"/>
      <c r="AE326" s="150"/>
      <c r="AF326" s="150"/>
      <c r="AG326" s="150"/>
      <c r="AH326" s="150"/>
      <c r="AI326" s="150"/>
      <c r="AJ326" s="206"/>
      <c r="AK326" s="141" t="str">
        <f>IF(D326="","",COUNT($F$314:$AJ$314)-AL326)</f>
        <v/>
      </c>
      <c r="AL326" s="142" t="str">
        <f t="shared" si="221"/>
        <v/>
      </c>
      <c r="AM326" s="142" t="str">
        <f t="shared" si="222"/>
        <v/>
      </c>
      <c r="AN326" s="143" t="str">
        <f t="shared" si="223"/>
        <v/>
      </c>
      <c r="AO326" s="154"/>
      <c r="AP326" s="3"/>
      <c r="AQ326" s="145">
        <f>+COUNTIF(F326:AJ326,"－")</f>
        <v>0</v>
      </c>
      <c r="AR326" s="145">
        <f>+COUNTIF(F326:AJ326,"外")</f>
        <v>0</v>
      </c>
    </row>
    <row r="327" spans="2:44" s="199" customFormat="1" x14ac:dyDescent="0.45">
      <c r="B327" s="146"/>
      <c r="C327" s="158"/>
      <c r="D327" s="173"/>
      <c r="E327" s="174"/>
      <c r="F327" s="234"/>
      <c r="G327" s="214"/>
      <c r="H327" s="214"/>
      <c r="I327" s="214"/>
      <c r="J327" s="214"/>
      <c r="K327" s="214"/>
      <c r="L327" s="214"/>
      <c r="M327" s="214"/>
      <c r="N327" s="214"/>
      <c r="O327" s="214"/>
      <c r="P327" s="214"/>
      <c r="Q327" s="214"/>
      <c r="R327" s="214"/>
      <c r="S327" s="214"/>
      <c r="T327" s="214"/>
      <c r="U327" s="214"/>
      <c r="V327" s="214"/>
      <c r="W327" s="214"/>
      <c r="X327" s="214"/>
      <c r="Y327" s="214"/>
      <c r="Z327" s="214"/>
      <c r="AA327" s="214"/>
      <c r="AB327" s="214"/>
      <c r="AC327" s="214"/>
      <c r="AD327" s="214"/>
      <c r="AE327" s="214"/>
      <c r="AF327" s="214"/>
      <c r="AG327" s="214"/>
      <c r="AH327" s="214"/>
      <c r="AI327" s="214"/>
      <c r="AJ327" s="235"/>
      <c r="AK327" s="141" t="str">
        <f t="shared" ref="AK327" si="224">IF(D327="","",COUNT($F$314:$AJ$314)-AL327)</f>
        <v/>
      </c>
      <c r="AL327" s="142" t="str">
        <f t="shared" si="221"/>
        <v/>
      </c>
      <c r="AM327" s="142" t="str">
        <f t="shared" si="222"/>
        <v/>
      </c>
      <c r="AN327" s="143" t="str">
        <f t="shared" si="223"/>
        <v/>
      </c>
      <c r="AO327" s="154"/>
      <c r="AP327" s="3"/>
      <c r="AQ327" s="145">
        <f>+COUNTIF(F327:AJ327,"－")</f>
        <v>0</v>
      </c>
      <c r="AR327" s="145">
        <f>+COUNTIF(F327:AJ327,"外")</f>
        <v>0</v>
      </c>
    </row>
    <row r="328" spans="2:44" s="199" customFormat="1" ht="14.4" x14ac:dyDescent="0.45">
      <c r="B328" s="146"/>
      <c r="C328" s="135" t="s">
        <v>34</v>
      </c>
      <c r="D328" s="126" t="s">
        <v>10</v>
      </c>
      <c r="E328" s="176" t="s">
        <v>45</v>
      </c>
      <c r="F328" s="128" t="s">
        <v>47</v>
      </c>
      <c r="G328" s="129" t="s">
        <v>47</v>
      </c>
      <c r="H328" s="129" t="s">
        <v>47</v>
      </c>
      <c r="I328" s="129" t="s">
        <v>47</v>
      </c>
      <c r="J328" s="129" t="s">
        <v>47</v>
      </c>
      <c r="K328" s="129" t="s">
        <v>47</v>
      </c>
      <c r="L328" s="129" t="s">
        <v>47</v>
      </c>
      <c r="M328" s="129" t="s">
        <v>47</v>
      </c>
      <c r="N328" s="129" t="s">
        <v>47</v>
      </c>
      <c r="O328" s="129" t="s">
        <v>47</v>
      </c>
      <c r="P328" s="129" t="s">
        <v>47</v>
      </c>
      <c r="Q328" s="129" t="s">
        <v>47</v>
      </c>
      <c r="R328" s="129" t="s">
        <v>47</v>
      </c>
      <c r="S328" s="129" t="s">
        <v>47</v>
      </c>
      <c r="T328" s="129" t="s">
        <v>47</v>
      </c>
      <c r="U328" s="129" t="s">
        <v>47</v>
      </c>
      <c r="V328" s="129" t="s">
        <v>47</v>
      </c>
      <c r="W328" s="129" t="s">
        <v>47</v>
      </c>
      <c r="X328" s="129" t="s">
        <v>47</v>
      </c>
      <c r="Y328" s="129" t="s">
        <v>47</v>
      </c>
      <c r="Z328" s="129" t="s">
        <v>47</v>
      </c>
      <c r="AA328" s="129" t="s">
        <v>47</v>
      </c>
      <c r="AB328" s="129" t="s">
        <v>47</v>
      </c>
      <c r="AC328" s="129" t="s">
        <v>47</v>
      </c>
      <c r="AD328" s="129" t="s">
        <v>47</v>
      </c>
      <c r="AE328" s="129" t="s">
        <v>47</v>
      </c>
      <c r="AF328" s="129" t="s">
        <v>47</v>
      </c>
      <c r="AG328" s="129" t="s">
        <v>47</v>
      </c>
      <c r="AH328" s="129" t="s">
        <v>47</v>
      </c>
      <c r="AI328" s="129" t="s">
        <v>47</v>
      </c>
      <c r="AJ328" s="231" t="s">
        <v>47</v>
      </c>
      <c r="AK328" s="168"/>
      <c r="AL328" s="145"/>
      <c r="AM328" s="177"/>
      <c r="AN328" s="170"/>
      <c r="AO328" s="154"/>
      <c r="AP328" s="3"/>
      <c r="AQ328" s="7"/>
      <c r="AR328" s="7"/>
    </row>
    <row r="329" spans="2:44" s="199" customFormat="1" x14ac:dyDescent="0.45">
      <c r="B329" s="146"/>
      <c r="C329" s="147"/>
      <c r="D329" s="178" t="s">
        <v>28</v>
      </c>
      <c r="E329" s="137"/>
      <c r="F329" s="213"/>
      <c r="G329" s="163"/>
      <c r="H329" s="163"/>
      <c r="I329" s="163"/>
      <c r="J329" s="163"/>
      <c r="K329" s="163"/>
      <c r="L329" s="163"/>
      <c r="M329" s="163"/>
      <c r="N329" s="163"/>
      <c r="O329" s="163"/>
      <c r="P329" s="163"/>
      <c r="Q329" s="163"/>
      <c r="R329" s="163"/>
      <c r="S329" s="163"/>
      <c r="T329" s="163"/>
      <c r="U329" s="163"/>
      <c r="V329" s="163"/>
      <c r="W329" s="163"/>
      <c r="X329" s="163"/>
      <c r="Y329" s="163"/>
      <c r="Z329" s="163"/>
      <c r="AA329" s="163"/>
      <c r="AB329" s="163"/>
      <c r="AC329" s="163"/>
      <c r="AD329" s="163"/>
      <c r="AE329" s="163"/>
      <c r="AF329" s="163"/>
      <c r="AG329" s="163"/>
      <c r="AH329" s="163"/>
      <c r="AI329" s="163"/>
      <c r="AJ329" s="236"/>
      <c r="AK329" s="141">
        <f>IF(D329="","",COUNT($F$314:$AJ$314)-AL329)</f>
        <v>0</v>
      </c>
      <c r="AL329" s="142">
        <f>IF(D329="","",AQ329+AR329)</f>
        <v>0</v>
      </c>
      <c r="AM329" s="142">
        <f>IF(D329="","",COUNTIF(F329:AJ329,"休"))</f>
        <v>0</v>
      </c>
      <c r="AN329" s="143" t="str">
        <f>IF(D329="","",IFERROR(ROUND(AM329/AK329,3),""))</f>
        <v/>
      </c>
      <c r="AO329" s="154"/>
      <c r="AP329" s="3"/>
      <c r="AQ329" s="145">
        <f>+COUNTIF(F329:AJ329,"－")</f>
        <v>0</v>
      </c>
      <c r="AR329" s="145">
        <f>+COUNTIF(F329:AJ329,"外")</f>
        <v>0</v>
      </c>
    </row>
    <row r="330" spans="2:44" s="199" customFormat="1" x14ac:dyDescent="0.45">
      <c r="B330" s="146"/>
      <c r="C330" s="147"/>
      <c r="D330" s="3"/>
      <c r="E330" s="172"/>
      <c r="F330" s="149"/>
      <c r="G330" s="150"/>
      <c r="H330" s="150"/>
      <c r="I330" s="150"/>
      <c r="J330" s="150"/>
      <c r="K330" s="150"/>
      <c r="L330" s="150"/>
      <c r="M330" s="150"/>
      <c r="N330" s="150"/>
      <c r="O330" s="150"/>
      <c r="P330" s="150"/>
      <c r="Q330" s="150"/>
      <c r="R330" s="150"/>
      <c r="S330" s="150"/>
      <c r="T330" s="150"/>
      <c r="U330" s="150"/>
      <c r="V330" s="150"/>
      <c r="W330" s="150"/>
      <c r="X330" s="150"/>
      <c r="Y330" s="150"/>
      <c r="Z330" s="150"/>
      <c r="AA330" s="150"/>
      <c r="AB330" s="150"/>
      <c r="AC330" s="150"/>
      <c r="AD330" s="150"/>
      <c r="AE330" s="150"/>
      <c r="AF330" s="150"/>
      <c r="AG330" s="150"/>
      <c r="AH330" s="150"/>
      <c r="AI330" s="150"/>
      <c r="AJ330" s="206"/>
      <c r="AK330" s="141" t="str">
        <f t="shared" ref="AK330:AK332" si="225">IF(D330="","",COUNT($F$314:$AJ$314)-AL330)</f>
        <v/>
      </c>
      <c r="AL330" s="142" t="str">
        <f t="shared" ref="AL330:AL332" si="226">IF(D330="","",AQ330+AR330)</f>
        <v/>
      </c>
      <c r="AM330" s="142" t="str">
        <f t="shared" ref="AM330:AM332" si="227">IF(D330="","",COUNTIF(F330:AJ330,"休"))</f>
        <v/>
      </c>
      <c r="AN330" s="143" t="str">
        <f t="shared" ref="AN330:AN332" si="228">IF(D330="","",IFERROR(ROUND(AM330/AK330,3),""))</f>
        <v/>
      </c>
      <c r="AO330" s="154"/>
      <c r="AP330" s="3"/>
      <c r="AQ330" s="145">
        <f>+COUNTIF(F330:AJ330,"－")</f>
        <v>0</v>
      </c>
      <c r="AR330" s="145">
        <f>+COUNTIF(F330:AJ330,"外")</f>
        <v>0</v>
      </c>
    </row>
    <row r="331" spans="2:44" s="199" customFormat="1" x14ac:dyDescent="0.45">
      <c r="B331" s="146"/>
      <c r="C331" s="147"/>
      <c r="D331" s="180"/>
      <c r="E331" s="172"/>
      <c r="F331" s="149"/>
      <c r="G331" s="150"/>
      <c r="H331" s="150"/>
      <c r="I331" s="150"/>
      <c r="J331" s="150"/>
      <c r="K331" s="150"/>
      <c r="L331" s="150"/>
      <c r="M331" s="150"/>
      <c r="N331" s="150"/>
      <c r="O331" s="150"/>
      <c r="P331" s="150"/>
      <c r="Q331" s="150"/>
      <c r="R331" s="150"/>
      <c r="S331" s="150"/>
      <c r="T331" s="150"/>
      <c r="U331" s="150"/>
      <c r="V331" s="150"/>
      <c r="W331" s="150"/>
      <c r="X331" s="150"/>
      <c r="Y331" s="150"/>
      <c r="Z331" s="150"/>
      <c r="AA331" s="150"/>
      <c r="AB331" s="150"/>
      <c r="AC331" s="150"/>
      <c r="AD331" s="150"/>
      <c r="AE331" s="150"/>
      <c r="AF331" s="150"/>
      <c r="AG331" s="150"/>
      <c r="AH331" s="150"/>
      <c r="AI331" s="150"/>
      <c r="AJ331" s="206"/>
      <c r="AK331" s="141" t="str">
        <f>IF(D331="","",COUNT($F$314:$AJ$314)-AL331)</f>
        <v/>
      </c>
      <c r="AL331" s="142" t="str">
        <f t="shared" si="226"/>
        <v/>
      </c>
      <c r="AM331" s="142" t="str">
        <f t="shared" si="227"/>
        <v/>
      </c>
      <c r="AN331" s="143" t="str">
        <f t="shared" si="228"/>
        <v/>
      </c>
      <c r="AO331" s="154"/>
      <c r="AP331" s="3"/>
      <c r="AQ331" s="145">
        <f>+COUNTIF(F331:AJ331,"－")</f>
        <v>0</v>
      </c>
      <c r="AR331" s="145">
        <f>+COUNTIF(F331:AJ331,"外")</f>
        <v>0</v>
      </c>
    </row>
    <row r="332" spans="2:44" s="199" customFormat="1" ht="13.8" thickBot="1" x14ac:dyDescent="0.5">
      <c r="B332" s="157"/>
      <c r="C332" s="158"/>
      <c r="D332" s="173"/>
      <c r="E332" s="174"/>
      <c r="F332" s="234"/>
      <c r="G332" s="214"/>
      <c r="H332" s="214"/>
      <c r="I332" s="214"/>
      <c r="J332" s="214"/>
      <c r="K332" s="214"/>
      <c r="L332" s="214"/>
      <c r="M332" s="214"/>
      <c r="N332" s="214"/>
      <c r="O332" s="214"/>
      <c r="P332" s="214"/>
      <c r="Q332" s="214"/>
      <c r="R332" s="214"/>
      <c r="S332" s="214"/>
      <c r="T332" s="214"/>
      <c r="U332" s="214"/>
      <c r="V332" s="214"/>
      <c r="W332" s="214"/>
      <c r="X332" s="214"/>
      <c r="Y332" s="214"/>
      <c r="Z332" s="214"/>
      <c r="AA332" s="214"/>
      <c r="AB332" s="214"/>
      <c r="AC332" s="214"/>
      <c r="AD332" s="214"/>
      <c r="AE332" s="214"/>
      <c r="AF332" s="214"/>
      <c r="AG332" s="214"/>
      <c r="AH332" s="214"/>
      <c r="AI332" s="214"/>
      <c r="AJ332" s="235"/>
      <c r="AK332" s="183" t="str">
        <f t="shared" si="225"/>
        <v/>
      </c>
      <c r="AL332" s="165" t="str">
        <f t="shared" si="226"/>
        <v/>
      </c>
      <c r="AM332" s="165" t="str">
        <f t="shared" si="227"/>
        <v/>
      </c>
      <c r="AN332" s="143" t="str">
        <f t="shared" si="228"/>
        <v/>
      </c>
      <c r="AO332" s="185"/>
      <c r="AP332" s="3"/>
      <c r="AQ332" s="145">
        <f>+COUNTIF(F332:AJ332,"－")</f>
        <v>0</v>
      </c>
      <c r="AR332" s="145">
        <f>+COUNTIF(F332:AJ332,"外")</f>
        <v>0</v>
      </c>
    </row>
    <row r="333" spans="2:44" ht="13.8" thickBot="1" x14ac:dyDescent="0.5">
      <c r="B333" s="186"/>
      <c r="C333" s="187"/>
      <c r="D333" s="180"/>
      <c r="E333" s="98"/>
      <c r="F333" s="140"/>
      <c r="G333" s="140"/>
      <c r="H333" s="140"/>
      <c r="I333" s="140"/>
      <c r="J333" s="140"/>
      <c r="K333" s="140"/>
      <c r="L333" s="140"/>
      <c r="M333" s="140"/>
      <c r="N333" s="140"/>
      <c r="O333" s="140"/>
      <c r="P333" s="140"/>
      <c r="Q333" s="140"/>
      <c r="R333" s="140"/>
      <c r="S333" s="140"/>
      <c r="T333" s="140"/>
      <c r="U333" s="140"/>
      <c r="V333" s="140"/>
      <c r="W333" s="140"/>
      <c r="X333" s="140"/>
      <c r="Y333" s="140"/>
      <c r="Z333" s="140"/>
      <c r="AA333" s="140"/>
      <c r="AB333" s="140"/>
      <c r="AC333" s="140"/>
      <c r="AD333" s="140"/>
      <c r="AE333" s="140"/>
      <c r="AF333" s="140"/>
      <c r="AG333" s="140"/>
      <c r="AH333" s="140"/>
      <c r="AI333" s="140"/>
      <c r="AJ333" s="140"/>
      <c r="AK333" s="188"/>
      <c r="AL333" s="189"/>
      <c r="AN333" s="190" t="s">
        <v>46</v>
      </c>
      <c r="AO333" s="191" t="e">
        <f>IF(AO317&gt;=0.285,"OK","NG")</f>
        <v>#DIV/0!</v>
      </c>
      <c r="AQ333" s="189"/>
      <c r="AR333" s="189"/>
    </row>
    <row r="334" spans="2:44" x14ac:dyDescent="0.45">
      <c r="B334" s="186"/>
      <c r="C334" s="187"/>
      <c r="D334" s="180"/>
      <c r="E334" s="98"/>
      <c r="F334" s="140"/>
      <c r="G334" s="140"/>
      <c r="H334" s="140"/>
      <c r="I334" s="140"/>
      <c r="J334" s="140"/>
      <c r="K334" s="140"/>
      <c r="L334" s="140"/>
      <c r="M334" s="140"/>
      <c r="N334" s="140"/>
      <c r="O334" s="140"/>
      <c r="P334" s="140"/>
      <c r="Q334" s="140"/>
      <c r="R334" s="140"/>
      <c r="S334" s="140"/>
      <c r="T334" s="140"/>
      <c r="U334" s="140"/>
      <c r="V334" s="140"/>
      <c r="W334" s="140"/>
      <c r="X334" s="140"/>
      <c r="Y334" s="140"/>
      <c r="Z334" s="140"/>
      <c r="AA334" s="140"/>
      <c r="AB334" s="140"/>
      <c r="AC334" s="140"/>
      <c r="AD334" s="140"/>
      <c r="AE334" s="140"/>
      <c r="AF334" s="140"/>
      <c r="AG334" s="140"/>
      <c r="AH334" s="140"/>
      <c r="AI334" s="140"/>
      <c r="AJ334" s="140"/>
      <c r="AK334" s="188"/>
      <c r="AL334" s="189"/>
      <c r="AN334" s="230"/>
      <c r="AO334" s="143"/>
      <c r="AQ334" s="189"/>
      <c r="AR334" s="189"/>
    </row>
    <row r="335" spans="2:44" hidden="1" x14ac:dyDescent="0.45">
      <c r="F335" s="4" t="e">
        <f>YEAR(F338)</f>
        <v>#VALUE!</v>
      </c>
      <c r="G335" s="4" t="e">
        <f>MONTH(F338)</f>
        <v>#VALUE!</v>
      </c>
    </row>
    <row r="336" spans="2:44" ht="13.5" customHeight="1" x14ac:dyDescent="0.45">
      <c r="B336" s="99"/>
      <c r="C336" s="100"/>
      <c r="D336" s="101"/>
      <c r="E336" s="193" t="s">
        <v>35</v>
      </c>
      <c r="F336" s="103" t="e">
        <f>F338</f>
        <v>#VALUE!</v>
      </c>
      <c r="G336" s="104"/>
      <c r="H336" s="104"/>
      <c r="I336" s="104"/>
      <c r="J336" s="104"/>
      <c r="K336" s="104"/>
      <c r="L336" s="104"/>
      <c r="M336" s="104"/>
      <c r="N336" s="104"/>
      <c r="O336" s="104"/>
      <c r="P336" s="104"/>
      <c r="Q336" s="104"/>
      <c r="R336" s="104"/>
      <c r="S336" s="104"/>
      <c r="T336" s="104"/>
      <c r="U336" s="104"/>
      <c r="V336" s="104"/>
      <c r="W336" s="104"/>
      <c r="X336" s="104"/>
      <c r="Y336" s="104"/>
      <c r="Z336" s="104"/>
      <c r="AA336" s="104"/>
      <c r="AB336" s="104"/>
      <c r="AC336" s="104"/>
      <c r="AD336" s="104"/>
      <c r="AE336" s="104"/>
      <c r="AF336" s="104"/>
      <c r="AG336" s="104"/>
      <c r="AH336" s="104"/>
      <c r="AI336" s="104"/>
      <c r="AJ336" s="104"/>
      <c r="AK336" s="215" t="s">
        <v>36</v>
      </c>
      <c r="AL336" s="216" t="s">
        <v>37</v>
      </c>
      <c r="AM336" s="217" t="s">
        <v>13</v>
      </c>
      <c r="AN336" s="28" t="s">
        <v>38</v>
      </c>
      <c r="AO336" s="26" t="s">
        <v>39</v>
      </c>
      <c r="AQ336" s="106" t="s">
        <v>40</v>
      </c>
      <c r="AR336" s="106" t="s">
        <v>41</v>
      </c>
    </row>
    <row r="337" spans="2:44" hidden="1" x14ac:dyDescent="0.45">
      <c r="B337" s="107"/>
      <c r="C337" s="108"/>
      <c r="D337" s="109"/>
      <c r="E337" s="194"/>
      <c r="F337" s="115" t="e">
        <f>DATE($F335,$G335,1)</f>
        <v>#VALUE!</v>
      </c>
      <c r="G337" s="115" t="e">
        <f t="shared" ref="G337:AJ337" si="229">F337+1</f>
        <v>#VALUE!</v>
      </c>
      <c r="H337" s="115" t="e">
        <f t="shared" si="229"/>
        <v>#VALUE!</v>
      </c>
      <c r="I337" s="115" t="e">
        <f t="shared" si="229"/>
        <v>#VALUE!</v>
      </c>
      <c r="J337" s="115" t="e">
        <f t="shared" si="229"/>
        <v>#VALUE!</v>
      </c>
      <c r="K337" s="115" t="e">
        <f t="shared" si="229"/>
        <v>#VALUE!</v>
      </c>
      <c r="L337" s="115" t="e">
        <f t="shared" si="229"/>
        <v>#VALUE!</v>
      </c>
      <c r="M337" s="115" t="e">
        <f t="shared" si="229"/>
        <v>#VALUE!</v>
      </c>
      <c r="N337" s="115" t="e">
        <f t="shared" si="229"/>
        <v>#VALUE!</v>
      </c>
      <c r="O337" s="115" t="e">
        <f t="shared" si="229"/>
        <v>#VALUE!</v>
      </c>
      <c r="P337" s="115" t="e">
        <f t="shared" si="229"/>
        <v>#VALUE!</v>
      </c>
      <c r="Q337" s="115" t="e">
        <f t="shared" si="229"/>
        <v>#VALUE!</v>
      </c>
      <c r="R337" s="115" t="e">
        <f t="shared" si="229"/>
        <v>#VALUE!</v>
      </c>
      <c r="S337" s="115" t="e">
        <f t="shared" si="229"/>
        <v>#VALUE!</v>
      </c>
      <c r="T337" s="115" t="e">
        <f t="shared" si="229"/>
        <v>#VALUE!</v>
      </c>
      <c r="U337" s="115" t="e">
        <f t="shared" si="229"/>
        <v>#VALUE!</v>
      </c>
      <c r="V337" s="115" t="e">
        <f t="shared" si="229"/>
        <v>#VALUE!</v>
      </c>
      <c r="W337" s="115" t="e">
        <f t="shared" si="229"/>
        <v>#VALUE!</v>
      </c>
      <c r="X337" s="115" t="e">
        <f t="shared" si="229"/>
        <v>#VALUE!</v>
      </c>
      <c r="Y337" s="115" t="e">
        <f t="shared" si="229"/>
        <v>#VALUE!</v>
      </c>
      <c r="Z337" s="115" t="e">
        <f t="shared" si="229"/>
        <v>#VALUE!</v>
      </c>
      <c r="AA337" s="115" t="e">
        <f t="shared" si="229"/>
        <v>#VALUE!</v>
      </c>
      <c r="AB337" s="115" t="e">
        <f t="shared" si="229"/>
        <v>#VALUE!</v>
      </c>
      <c r="AC337" s="115" t="e">
        <f t="shared" si="229"/>
        <v>#VALUE!</v>
      </c>
      <c r="AD337" s="115" t="e">
        <f t="shared" si="229"/>
        <v>#VALUE!</v>
      </c>
      <c r="AE337" s="115" t="e">
        <f t="shared" si="229"/>
        <v>#VALUE!</v>
      </c>
      <c r="AF337" s="115" t="e">
        <f t="shared" si="229"/>
        <v>#VALUE!</v>
      </c>
      <c r="AG337" s="115" t="e">
        <f t="shared" si="229"/>
        <v>#VALUE!</v>
      </c>
      <c r="AH337" s="115" t="e">
        <f t="shared" si="229"/>
        <v>#VALUE!</v>
      </c>
      <c r="AI337" s="115" t="e">
        <f t="shared" si="229"/>
        <v>#VALUE!</v>
      </c>
      <c r="AJ337" s="115" t="e">
        <f t="shared" si="229"/>
        <v>#VALUE!</v>
      </c>
      <c r="AK337" s="218"/>
      <c r="AL337" s="219"/>
      <c r="AM337" s="220"/>
      <c r="AN337" s="28"/>
      <c r="AO337" s="26"/>
      <c r="AQ337" s="106"/>
      <c r="AR337" s="106"/>
    </row>
    <row r="338" spans="2:44" x14ac:dyDescent="0.45">
      <c r="B338" s="107"/>
      <c r="C338" s="108"/>
      <c r="D338" s="109"/>
      <c r="E338" s="195" t="s">
        <v>42</v>
      </c>
      <c r="F338" s="196" t="e">
        <f>IF(EDATE(F313,1)&gt;$F$7,"",EDATE(F313,1))</f>
        <v>#VALUE!</v>
      </c>
      <c r="G338" s="115" t="e">
        <f t="shared" ref="G338:AJ338" si="230">IF(G337&gt;$F$7,"",IF(F338=EOMONTH(DATE($F335,$G335,1),0),"",IF(F338="","",F338+1)))</f>
        <v>#VALUE!</v>
      </c>
      <c r="H338" s="115" t="e">
        <f t="shared" si="230"/>
        <v>#VALUE!</v>
      </c>
      <c r="I338" s="115" t="e">
        <f t="shared" si="230"/>
        <v>#VALUE!</v>
      </c>
      <c r="J338" s="115" t="e">
        <f t="shared" si="230"/>
        <v>#VALUE!</v>
      </c>
      <c r="K338" s="115" t="e">
        <f t="shared" si="230"/>
        <v>#VALUE!</v>
      </c>
      <c r="L338" s="115" t="e">
        <f t="shared" si="230"/>
        <v>#VALUE!</v>
      </c>
      <c r="M338" s="115" t="e">
        <f t="shared" si="230"/>
        <v>#VALUE!</v>
      </c>
      <c r="N338" s="115" t="e">
        <f t="shared" si="230"/>
        <v>#VALUE!</v>
      </c>
      <c r="O338" s="115" t="e">
        <f t="shared" si="230"/>
        <v>#VALUE!</v>
      </c>
      <c r="P338" s="115" t="e">
        <f t="shared" si="230"/>
        <v>#VALUE!</v>
      </c>
      <c r="Q338" s="115" t="e">
        <f t="shared" si="230"/>
        <v>#VALUE!</v>
      </c>
      <c r="R338" s="115" t="e">
        <f t="shared" si="230"/>
        <v>#VALUE!</v>
      </c>
      <c r="S338" s="115" t="e">
        <f t="shared" si="230"/>
        <v>#VALUE!</v>
      </c>
      <c r="T338" s="115" t="e">
        <f t="shared" si="230"/>
        <v>#VALUE!</v>
      </c>
      <c r="U338" s="115" t="e">
        <f t="shared" si="230"/>
        <v>#VALUE!</v>
      </c>
      <c r="V338" s="115" t="e">
        <f t="shared" si="230"/>
        <v>#VALUE!</v>
      </c>
      <c r="W338" s="115" t="e">
        <f t="shared" si="230"/>
        <v>#VALUE!</v>
      </c>
      <c r="X338" s="115" t="e">
        <f t="shared" si="230"/>
        <v>#VALUE!</v>
      </c>
      <c r="Y338" s="115" t="e">
        <f t="shared" si="230"/>
        <v>#VALUE!</v>
      </c>
      <c r="Z338" s="115" t="e">
        <f t="shared" si="230"/>
        <v>#VALUE!</v>
      </c>
      <c r="AA338" s="115" t="e">
        <f t="shared" si="230"/>
        <v>#VALUE!</v>
      </c>
      <c r="AB338" s="115" t="e">
        <f t="shared" si="230"/>
        <v>#VALUE!</v>
      </c>
      <c r="AC338" s="115" t="e">
        <f t="shared" si="230"/>
        <v>#VALUE!</v>
      </c>
      <c r="AD338" s="115" t="e">
        <f t="shared" si="230"/>
        <v>#VALUE!</v>
      </c>
      <c r="AE338" s="115" t="e">
        <f t="shared" si="230"/>
        <v>#VALUE!</v>
      </c>
      <c r="AF338" s="115" t="e">
        <f t="shared" si="230"/>
        <v>#VALUE!</v>
      </c>
      <c r="AG338" s="115" t="e">
        <f t="shared" si="230"/>
        <v>#VALUE!</v>
      </c>
      <c r="AH338" s="115" t="e">
        <f t="shared" si="230"/>
        <v>#VALUE!</v>
      </c>
      <c r="AI338" s="115" t="e">
        <f t="shared" si="230"/>
        <v>#VALUE!</v>
      </c>
      <c r="AJ338" s="115" t="e">
        <f t="shared" si="230"/>
        <v>#VALUE!</v>
      </c>
      <c r="AK338" s="218"/>
      <c r="AL338" s="219"/>
      <c r="AM338" s="220"/>
      <c r="AN338" s="28"/>
      <c r="AO338" s="26"/>
      <c r="AQ338" s="106"/>
      <c r="AR338" s="106"/>
    </row>
    <row r="339" spans="2:44" s="199" customFormat="1" x14ac:dyDescent="0.45">
      <c r="B339" s="117"/>
      <c r="C339" s="118"/>
      <c r="D339" s="119"/>
      <c r="E339" s="197" t="s">
        <v>43</v>
      </c>
      <c r="F339" s="198" t="str">
        <f>IFERROR(TEXT(WEEKDAY(+F338),"aaa"),"")</f>
        <v/>
      </c>
      <c r="G339" s="198" t="str">
        <f t="shared" ref="G339:AJ339" si="231">IFERROR(TEXT(WEEKDAY(+G338),"aaa"),"")</f>
        <v/>
      </c>
      <c r="H339" s="198" t="str">
        <f t="shared" si="231"/>
        <v/>
      </c>
      <c r="I339" s="198" t="str">
        <f t="shared" si="231"/>
        <v/>
      </c>
      <c r="J339" s="198" t="str">
        <f t="shared" si="231"/>
        <v/>
      </c>
      <c r="K339" s="198" t="str">
        <f t="shared" si="231"/>
        <v/>
      </c>
      <c r="L339" s="198" t="str">
        <f t="shared" si="231"/>
        <v/>
      </c>
      <c r="M339" s="198" t="str">
        <f t="shared" si="231"/>
        <v/>
      </c>
      <c r="N339" s="198" t="str">
        <f t="shared" si="231"/>
        <v/>
      </c>
      <c r="O339" s="198" t="str">
        <f t="shared" si="231"/>
        <v/>
      </c>
      <c r="P339" s="198" t="str">
        <f t="shared" si="231"/>
        <v/>
      </c>
      <c r="Q339" s="198" t="str">
        <f t="shared" si="231"/>
        <v/>
      </c>
      <c r="R339" s="198" t="str">
        <f t="shared" si="231"/>
        <v/>
      </c>
      <c r="S339" s="198" t="str">
        <f t="shared" si="231"/>
        <v/>
      </c>
      <c r="T339" s="198" t="str">
        <f t="shared" si="231"/>
        <v/>
      </c>
      <c r="U339" s="198" t="str">
        <f t="shared" si="231"/>
        <v/>
      </c>
      <c r="V339" s="198" t="str">
        <f t="shared" si="231"/>
        <v/>
      </c>
      <c r="W339" s="198" t="str">
        <f t="shared" si="231"/>
        <v/>
      </c>
      <c r="X339" s="198" t="str">
        <f t="shared" si="231"/>
        <v/>
      </c>
      <c r="Y339" s="198" t="str">
        <f t="shared" si="231"/>
        <v/>
      </c>
      <c r="Z339" s="198" t="str">
        <f t="shared" si="231"/>
        <v/>
      </c>
      <c r="AA339" s="198" t="str">
        <f t="shared" si="231"/>
        <v/>
      </c>
      <c r="AB339" s="198" t="str">
        <f t="shared" si="231"/>
        <v/>
      </c>
      <c r="AC339" s="198" t="str">
        <f t="shared" si="231"/>
        <v/>
      </c>
      <c r="AD339" s="198" t="str">
        <f t="shared" si="231"/>
        <v/>
      </c>
      <c r="AE339" s="198" t="str">
        <f t="shared" si="231"/>
        <v/>
      </c>
      <c r="AF339" s="198" t="str">
        <f t="shared" si="231"/>
        <v/>
      </c>
      <c r="AG339" s="198" t="str">
        <f t="shared" si="231"/>
        <v/>
      </c>
      <c r="AH339" s="198" t="str">
        <f t="shared" si="231"/>
        <v/>
      </c>
      <c r="AI339" s="198" t="str">
        <f t="shared" si="231"/>
        <v/>
      </c>
      <c r="AJ339" s="198" t="str">
        <f t="shared" si="231"/>
        <v/>
      </c>
      <c r="AK339" s="218"/>
      <c r="AL339" s="219"/>
      <c r="AM339" s="220"/>
      <c r="AN339" s="28"/>
      <c r="AO339" s="26"/>
      <c r="AP339" s="3"/>
      <c r="AQ339" s="106"/>
      <c r="AR339" s="106"/>
    </row>
    <row r="340" spans="2:44" s="199" customFormat="1" ht="21" customHeight="1" x14ac:dyDescent="0.45">
      <c r="B340" s="200" t="s">
        <v>44</v>
      </c>
      <c r="C340" s="201" t="s">
        <v>9</v>
      </c>
      <c r="D340" s="126" t="s">
        <v>10</v>
      </c>
      <c r="E340" s="127" t="s">
        <v>45</v>
      </c>
      <c r="F340" s="128" t="s">
        <v>47</v>
      </c>
      <c r="G340" s="129" t="s">
        <v>47</v>
      </c>
      <c r="H340" s="129" t="s">
        <v>47</v>
      </c>
      <c r="I340" s="129" t="s">
        <v>47</v>
      </c>
      <c r="J340" s="129" t="s">
        <v>47</v>
      </c>
      <c r="K340" s="129" t="s">
        <v>47</v>
      </c>
      <c r="L340" s="129" t="s">
        <v>47</v>
      </c>
      <c r="M340" s="129" t="s">
        <v>47</v>
      </c>
      <c r="N340" s="129" t="s">
        <v>47</v>
      </c>
      <c r="O340" s="129" t="s">
        <v>47</v>
      </c>
      <c r="P340" s="129" t="s">
        <v>47</v>
      </c>
      <c r="Q340" s="129" t="s">
        <v>47</v>
      </c>
      <c r="R340" s="129" t="s">
        <v>47</v>
      </c>
      <c r="S340" s="129" t="s">
        <v>47</v>
      </c>
      <c r="T340" s="129" t="s">
        <v>47</v>
      </c>
      <c r="U340" s="129" t="s">
        <v>47</v>
      </c>
      <c r="V340" s="129" t="s">
        <v>47</v>
      </c>
      <c r="W340" s="129" t="s">
        <v>47</v>
      </c>
      <c r="X340" s="129" t="s">
        <v>47</v>
      </c>
      <c r="Y340" s="129" t="s">
        <v>47</v>
      </c>
      <c r="Z340" s="129" t="s">
        <v>47</v>
      </c>
      <c r="AA340" s="129" t="s">
        <v>47</v>
      </c>
      <c r="AB340" s="129" t="s">
        <v>47</v>
      </c>
      <c r="AC340" s="129" t="s">
        <v>47</v>
      </c>
      <c r="AD340" s="129" t="s">
        <v>47</v>
      </c>
      <c r="AE340" s="129" t="s">
        <v>47</v>
      </c>
      <c r="AF340" s="129" t="s">
        <v>47</v>
      </c>
      <c r="AG340" s="129" t="s">
        <v>47</v>
      </c>
      <c r="AH340" s="129" t="s">
        <v>47</v>
      </c>
      <c r="AI340" s="129" t="s">
        <v>47</v>
      </c>
      <c r="AJ340" s="231" t="s">
        <v>47</v>
      </c>
      <c r="AK340" s="221"/>
      <c r="AL340" s="222"/>
      <c r="AM340" s="223"/>
      <c r="AN340" s="131" t="s">
        <v>22</v>
      </c>
      <c r="AO340" s="130" t="s">
        <v>23</v>
      </c>
      <c r="AP340" s="3"/>
      <c r="AQ340" s="132"/>
      <c r="AR340" s="132"/>
    </row>
    <row r="341" spans="2:44" s="199" customFormat="1" ht="13.5" customHeight="1" x14ac:dyDescent="0.45">
      <c r="B341" s="134" t="s">
        <v>24</v>
      </c>
      <c r="C341" s="135" t="s">
        <v>25</v>
      </c>
      <c r="D341" s="136" t="s">
        <v>26</v>
      </c>
      <c r="E341" s="137"/>
      <c r="F341" s="232"/>
      <c r="G341" s="209"/>
      <c r="H341" s="209"/>
      <c r="I341" s="209"/>
      <c r="J341" s="209"/>
      <c r="K341" s="209"/>
      <c r="L341" s="209"/>
      <c r="M341" s="209"/>
      <c r="N341" s="209"/>
      <c r="O341" s="209"/>
      <c r="P341" s="209"/>
      <c r="Q341" s="209"/>
      <c r="R341" s="209"/>
      <c r="S341" s="209"/>
      <c r="T341" s="209"/>
      <c r="U341" s="209"/>
      <c r="V341" s="209"/>
      <c r="W341" s="209"/>
      <c r="X341" s="209"/>
      <c r="Y341" s="209"/>
      <c r="Z341" s="209"/>
      <c r="AA341" s="209"/>
      <c r="AB341" s="209"/>
      <c r="AC341" s="209"/>
      <c r="AD341" s="209"/>
      <c r="AE341" s="209"/>
      <c r="AF341" s="209"/>
      <c r="AG341" s="209"/>
      <c r="AH341" s="209"/>
      <c r="AI341" s="209"/>
      <c r="AJ341" s="233"/>
      <c r="AK341" s="141">
        <f>IF(D341="","",COUNT($F$338:$AJ$338)-AL341)</f>
        <v>0</v>
      </c>
      <c r="AL341" s="142">
        <f>IF(D341="","",AQ341+AR341)</f>
        <v>0</v>
      </c>
      <c r="AM341" s="142">
        <f>IF(D341="","",COUNTIF(F341:AJ341,"休"))</f>
        <v>0</v>
      </c>
      <c r="AN341" s="143" t="str">
        <f>IF(D341="","",IFERROR(ROUND(AM341/AK341,3),""))</f>
        <v/>
      </c>
      <c r="AO341" s="144" t="e">
        <f>ROUND(AVERAGE(AN341:AN356),3)</f>
        <v>#DIV/0!</v>
      </c>
      <c r="AP341" s="3"/>
      <c r="AQ341" s="145">
        <f>+COUNTIF(F341:AJ341,"－")</f>
        <v>0</v>
      </c>
      <c r="AR341" s="145">
        <f>+COUNTIF(F341:AJ341,"外")</f>
        <v>0</v>
      </c>
    </row>
    <row r="342" spans="2:44" s="199" customFormat="1" ht="13.5" customHeight="1" x14ac:dyDescent="0.45">
      <c r="B342" s="146"/>
      <c r="C342" s="147"/>
      <c r="D342" s="148" t="s">
        <v>28</v>
      </c>
      <c r="E342" s="137"/>
      <c r="F342" s="149"/>
      <c r="G342" s="150"/>
      <c r="H342" s="150"/>
      <c r="I342" s="150"/>
      <c r="J342" s="150"/>
      <c r="K342" s="150"/>
      <c r="L342" s="150"/>
      <c r="M342" s="150"/>
      <c r="N342" s="150"/>
      <c r="O342" s="150"/>
      <c r="P342" s="150"/>
      <c r="Q342" s="150"/>
      <c r="R342" s="150"/>
      <c r="S342" s="150"/>
      <c r="T342" s="150"/>
      <c r="U342" s="150"/>
      <c r="V342" s="150"/>
      <c r="W342" s="150"/>
      <c r="X342" s="150"/>
      <c r="Y342" s="150"/>
      <c r="Z342" s="150"/>
      <c r="AA342" s="150"/>
      <c r="AB342" s="150"/>
      <c r="AC342" s="150"/>
      <c r="AD342" s="150"/>
      <c r="AE342" s="150"/>
      <c r="AF342" s="150"/>
      <c r="AG342" s="150"/>
      <c r="AH342" s="150"/>
      <c r="AI342" s="150"/>
      <c r="AJ342" s="206"/>
      <c r="AK342" s="141">
        <f t="shared" ref="AK342:AK346" si="232">IF(D342="","",COUNT($F$338:$AJ$338)-AL342)</f>
        <v>0</v>
      </c>
      <c r="AL342" s="142">
        <f t="shared" ref="AL342:AL346" si="233">IF(D342="","",AQ342+AR342)</f>
        <v>0</v>
      </c>
      <c r="AM342" s="142">
        <f t="shared" ref="AM342:AM346" si="234">IF(D342="","",COUNTIF(F342:AJ342,"休"))</f>
        <v>0</v>
      </c>
      <c r="AN342" s="143" t="str">
        <f t="shared" ref="AN342:AN346" si="235">IF(D342="","",IFERROR(ROUND(AM342/AK342,3),""))</f>
        <v/>
      </c>
      <c r="AO342" s="154"/>
      <c r="AP342" s="3"/>
      <c r="AQ342" s="145">
        <f>+COUNTIF(F342:AJ342,"－")</f>
        <v>0</v>
      </c>
      <c r="AR342" s="145">
        <f>+COUNTIF(F342:AJ342,"外")</f>
        <v>0</v>
      </c>
    </row>
    <row r="343" spans="2:44" s="199" customFormat="1" x14ac:dyDescent="0.45">
      <c r="B343" s="146"/>
      <c r="C343" s="147"/>
      <c r="D343" s="155" t="s">
        <v>29</v>
      </c>
      <c r="E343" s="137"/>
      <c r="F343" s="149"/>
      <c r="G343" s="150"/>
      <c r="H343" s="150"/>
      <c r="I343" s="150"/>
      <c r="J343" s="150"/>
      <c r="K343" s="150"/>
      <c r="L343" s="150"/>
      <c r="M343" s="150"/>
      <c r="N343" s="150"/>
      <c r="O343" s="150"/>
      <c r="P343" s="150"/>
      <c r="Q343" s="150"/>
      <c r="R343" s="150"/>
      <c r="S343" s="150"/>
      <c r="T343" s="150"/>
      <c r="U343" s="150"/>
      <c r="V343" s="150"/>
      <c r="W343" s="150"/>
      <c r="X343" s="150"/>
      <c r="Y343" s="150"/>
      <c r="Z343" s="150"/>
      <c r="AA343" s="150"/>
      <c r="AB343" s="150"/>
      <c r="AC343" s="150"/>
      <c r="AD343" s="150"/>
      <c r="AE343" s="150"/>
      <c r="AF343" s="150"/>
      <c r="AG343" s="150"/>
      <c r="AH343" s="150"/>
      <c r="AI343" s="150"/>
      <c r="AJ343" s="206"/>
      <c r="AK343" s="141">
        <f t="shared" si="232"/>
        <v>0</v>
      </c>
      <c r="AL343" s="142">
        <f t="shared" si="233"/>
        <v>0</v>
      </c>
      <c r="AM343" s="142">
        <f t="shared" si="234"/>
        <v>0</v>
      </c>
      <c r="AN343" s="143" t="str">
        <f t="shared" si="235"/>
        <v/>
      </c>
      <c r="AO343" s="154"/>
      <c r="AP343" s="3"/>
      <c r="AQ343" s="145">
        <f>+COUNTIF(F343:AJ343,"－")</f>
        <v>0</v>
      </c>
      <c r="AR343" s="145">
        <f t="shared" ref="AR343:AR346" si="236">+COUNTIF(F343:AJ343,"外")</f>
        <v>0</v>
      </c>
    </row>
    <row r="344" spans="2:44" s="199" customFormat="1" x14ac:dyDescent="0.45">
      <c r="B344" s="146"/>
      <c r="C344" s="147"/>
      <c r="D344" s="155" t="s">
        <v>30</v>
      </c>
      <c r="E344" s="156"/>
      <c r="F344" s="149"/>
      <c r="G344" s="150"/>
      <c r="H344" s="150"/>
      <c r="I344" s="150"/>
      <c r="J344" s="150"/>
      <c r="K344" s="150"/>
      <c r="L344" s="150"/>
      <c r="M344" s="150"/>
      <c r="N344" s="150"/>
      <c r="O344" s="150"/>
      <c r="P344" s="150"/>
      <c r="Q344" s="150"/>
      <c r="R344" s="150"/>
      <c r="S344" s="150"/>
      <c r="T344" s="150"/>
      <c r="U344" s="150"/>
      <c r="V344" s="150"/>
      <c r="W344" s="150"/>
      <c r="X344" s="150"/>
      <c r="Y344" s="150"/>
      <c r="Z344" s="150"/>
      <c r="AA344" s="150"/>
      <c r="AB344" s="150"/>
      <c r="AC344" s="150"/>
      <c r="AD344" s="150"/>
      <c r="AE344" s="150"/>
      <c r="AF344" s="150"/>
      <c r="AG344" s="150"/>
      <c r="AH344" s="150"/>
      <c r="AI344" s="150"/>
      <c r="AJ344" s="206"/>
      <c r="AK344" s="141">
        <f>IF(D344="","",COUNT($F$338:$AJ$338)-AL344)</f>
        <v>0</v>
      </c>
      <c r="AL344" s="142">
        <f t="shared" si="233"/>
        <v>0</v>
      </c>
      <c r="AM344" s="142">
        <f t="shared" si="234"/>
        <v>0</v>
      </c>
      <c r="AN344" s="143" t="str">
        <f t="shared" si="235"/>
        <v/>
      </c>
      <c r="AO344" s="154"/>
      <c r="AP344" s="3"/>
      <c r="AQ344" s="145">
        <f>+COUNTIF(F344:AJ344,"－")</f>
        <v>0</v>
      </c>
      <c r="AR344" s="145">
        <f t="shared" si="236"/>
        <v>0</v>
      </c>
    </row>
    <row r="345" spans="2:44" s="199" customFormat="1" x14ac:dyDescent="0.45">
      <c r="B345" s="146"/>
      <c r="C345" s="147"/>
      <c r="D345" s="155" t="s">
        <v>31</v>
      </c>
      <c r="E345" s="137"/>
      <c r="F345" s="149"/>
      <c r="G345" s="150"/>
      <c r="H345" s="150"/>
      <c r="I345" s="150"/>
      <c r="J345" s="150"/>
      <c r="K345" s="150"/>
      <c r="L345" s="150"/>
      <c r="M345" s="150"/>
      <c r="N345" s="150"/>
      <c r="O345" s="150"/>
      <c r="P345" s="150"/>
      <c r="Q345" s="150"/>
      <c r="R345" s="150"/>
      <c r="S345" s="150"/>
      <c r="T345" s="150"/>
      <c r="U345" s="150"/>
      <c r="V345" s="150"/>
      <c r="W345" s="150"/>
      <c r="X345" s="150"/>
      <c r="Y345" s="150"/>
      <c r="Z345" s="150"/>
      <c r="AA345" s="150"/>
      <c r="AB345" s="150"/>
      <c r="AC345" s="150"/>
      <c r="AD345" s="150"/>
      <c r="AE345" s="150"/>
      <c r="AF345" s="150"/>
      <c r="AG345" s="150"/>
      <c r="AH345" s="150"/>
      <c r="AI345" s="150"/>
      <c r="AJ345" s="206"/>
      <c r="AK345" s="141">
        <f t="shared" si="232"/>
        <v>0</v>
      </c>
      <c r="AL345" s="142">
        <f t="shared" si="233"/>
        <v>0</v>
      </c>
      <c r="AM345" s="142">
        <f t="shared" si="234"/>
        <v>0</v>
      </c>
      <c r="AN345" s="143" t="str">
        <f t="shared" si="235"/>
        <v/>
      </c>
      <c r="AO345" s="154"/>
      <c r="AP345" s="3"/>
      <c r="AQ345" s="145">
        <f t="shared" ref="AQ345:AQ346" si="237">+COUNTIF(F345:AJ345,"－")</f>
        <v>0</v>
      </c>
      <c r="AR345" s="145">
        <f t="shared" si="236"/>
        <v>0</v>
      </c>
    </row>
    <row r="346" spans="2:44" s="199" customFormat="1" x14ac:dyDescent="0.45">
      <c r="B346" s="157"/>
      <c r="C346" s="158"/>
      <c r="D346" s="159">
        <f>E$29</f>
        <v>0</v>
      </c>
      <c r="E346" s="160"/>
      <c r="F346" s="234"/>
      <c r="G346" s="214"/>
      <c r="H346" s="214"/>
      <c r="I346" s="214"/>
      <c r="J346" s="214"/>
      <c r="K346" s="214"/>
      <c r="L346" s="214"/>
      <c r="M346" s="214"/>
      <c r="N346" s="214"/>
      <c r="O346" s="214"/>
      <c r="P346" s="214"/>
      <c r="Q346" s="214"/>
      <c r="R346" s="214"/>
      <c r="S346" s="214"/>
      <c r="T346" s="214"/>
      <c r="U346" s="214"/>
      <c r="V346" s="214"/>
      <c r="W346" s="214"/>
      <c r="X346" s="214"/>
      <c r="Y346" s="214"/>
      <c r="Z346" s="214"/>
      <c r="AA346" s="214"/>
      <c r="AB346" s="214"/>
      <c r="AC346" s="214"/>
      <c r="AD346" s="214"/>
      <c r="AE346" s="214"/>
      <c r="AF346" s="214"/>
      <c r="AG346" s="214"/>
      <c r="AH346" s="214"/>
      <c r="AI346" s="214"/>
      <c r="AJ346" s="235"/>
      <c r="AK346" s="141">
        <f t="shared" si="232"/>
        <v>0</v>
      </c>
      <c r="AL346" s="142">
        <f t="shared" si="233"/>
        <v>0</v>
      </c>
      <c r="AM346" s="165">
        <f t="shared" si="234"/>
        <v>0</v>
      </c>
      <c r="AN346" s="143" t="str">
        <f t="shared" si="235"/>
        <v/>
      </c>
      <c r="AO346" s="154"/>
      <c r="AP346" s="3"/>
      <c r="AQ346" s="145">
        <f t="shared" si="237"/>
        <v>0</v>
      </c>
      <c r="AR346" s="145">
        <f t="shared" si="236"/>
        <v>0</v>
      </c>
    </row>
    <row r="347" spans="2:44" s="199" customFormat="1" ht="14.4" x14ac:dyDescent="0.45">
      <c r="B347" s="134" t="s">
        <v>32</v>
      </c>
      <c r="C347" s="135" t="s">
        <v>33</v>
      </c>
      <c r="D347" s="126" t="s">
        <v>10</v>
      </c>
      <c r="E347" s="166" t="s">
        <v>45</v>
      </c>
      <c r="F347" s="128" t="s">
        <v>48</v>
      </c>
      <c r="G347" s="129" t="s">
        <v>48</v>
      </c>
      <c r="H347" s="129" t="s">
        <v>48</v>
      </c>
      <c r="I347" s="129" t="s">
        <v>48</v>
      </c>
      <c r="J347" s="129" t="s">
        <v>48</v>
      </c>
      <c r="K347" s="129" t="s">
        <v>48</v>
      </c>
      <c r="L347" s="129" t="s">
        <v>48</v>
      </c>
      <c r="M347" s="129" t="s">
        <v>48</v>
      </c>
      <c r="N347" s="129" t="s">
        <v>48</v>
      </c>
      <c r="O347" s="129" t="s">
        <v>48</v>
      </c>
      <c r="P347" s="129" t="s">
        <v>48</v>
      </c>
      <c r="Q347" s="129" t="s">
        <v>48</v>
      </c>
      <c r="R347" s="129" t="s">
        <v>48</v>
      </c>
      <c r="S347" s="129" t="s">
        <v>48</v>
      </c>
      <c r="T347" s="129" t="s">
        <v>48</v>
      </c>
      <c r="U347" s="129" t="s">
        <v>48</v>
      </c>
      <c r="V347" s="129" t="s">
        <v>48</v>
      </c>
      <c r="W347" s="129" t="s">
        <v>48</v>
      </c>
      <c r="X347" s="129" t="s">
        <v>48</v>
      </c>
      <c r="Y347" s="129" t="s">
        <v>48</v>
      </c>
      <c r="Z347" s="129" t="s">
        <v>48</v>
      </c>
      <c r="AA347" s="129" t="s">
        <v>48</v>
      </c>
      <c r="AB347" s="129" t="s">
        <v>48</v>
      </c>
      <c r="AC347" s="129" t="s">
        <v>48</v>
      </c>
      <c r="AD347" s="129" t="s">
        <v>48</v>
      </c>
      <c r="AE347" s="129" t="s">
        <v>48</v>
      </c>
      <c r="AF347" s="129" t="s">
        <v>48</v>
      </c>
      <c r="AG347" s="129" t="s">
        <v>48</v>
      </c>
      <c r="AH347" s="129" t="s">
        <v>48</v>
      </c>
      <c r="AI347" s="129" t="s">
        <v>48</v>
      </c>
      <c r="AJ347" s="231" t="s">
        <v>48</v>
      </c>
      <c r="AK347" s="168"/>
      <c r="AL347" s="145"/>
      <c r="AM347" s="169"/>
      <c r="AN347" s="170"/>
      <c r="AO347" s="154"/>
      <c r="AP347" s="3"/>
      <c r="AQ347" s="7"/>
      <c r="AR347" s="7"/>
    </row>
    <row r="348" spans="2:44" s="199" customFormat="1" x14ac:dyDescent="0.45">
      <c r="B348" s="146"/>
      <c r="C348" s="147"/>
      <c r="D348" s="171" t="s">
        <v>26</v>
      </c>
      <c r="E348" s="137"/>
      <c r="F348" s="213"/>
      <c r="G348" s="163"/>
      <c r="H348" s="163"/>
      <c r="I348" s="163"/>
      <c r="J348" s="163"/>
      <c r="K348" s="163"/>
      <c r="L348" s="163"/>
      <c r="M348" s="163"/>
      <c r="N348" s="163"/>
      <c r="O348" s="163"/>
      <c r="P348" s="163"/>
      <c r="Q348" s="163"/>
      <c r="R348" s="163"/>
      <c r="S348" s="163"/>
      <c r="T348" s="163"/>
      <c r="U348" s="163"/>
      <c r="V348" s="163"/>
      <c r="W348" s="163"/>
      <c r="X348" s="163"/>
      <c r="Y348" s="163"/>
      <c r="Z348" s="163"/>
      <c r="AA348" s="163"/>
      <c r="AB348" s="163"/>
      <c r="AC348" s="163"/>
      <c r="AD348" s="163"/>
      <c r="AE348" s="163"/>
      <c r="AF348" s="163"/>
      <c r="AG348" s="163"/>
      <c r="AH348" s="163"/>
      <c r="AI348" s="163"/>
      <c r="AJ348" s="236"/>
      <c r="AK348" s="141">
        <f>IF(D348="","",COUNT($F$338:$AJ$338)-AL348)</f>
        <v>0</v>
      </c>
      <c r="AL348" s="142">
        <f>IF(D348="","",AQ348+AR348)</f>
        <v>0</v>
      </c>
      <c r="AM348" s="142">
        <f>IF(D348="","",COUNTIF(F348:AJ348,"休"))</f>
        <v>0</v>
      </c>
      <c r="AN348" s="143" t="str">
        <f>IF(D348="","",IFERROR(ROUND(AM348/AK348,3),""))</f>
        <v/>
      </c>
      <c r="AO348" s="154"/>
      <c r="AP348" s="3"/>
      <c r="AQ348" s="145">
        <f>+COUNTIF(F348:AJ348,"－")</f>
        <v>0</v>
      </c>
      <c r="AR348" s="145">
        <f>+COUNTIF(F348:AJ348,"外")</f>
        <v>0</v>
      </c>
    </row>
    <row r="349" spans="2:44" s="199" customFormat="1" x14ac:dyDescent="0.45">
      <c r="B349" s="146"/>
      <c r="C349" s="147"/>
      <c r="D349" s="148" t="s">
        <v>28</v>
      </c>
      <c r="E349" s="172"/>
      <c r="F349" s="149"/>
      <c r="G349" s="150"/>
      <c r="H349" s="150"/>
      <c r="I349" s="150"/>
      <c r="J349" s="150"/>
      <c r="K349" s="150"/>
      <c r="L349" s="150"/>
      <c r="M349" s="150"/>
      <c r="N349" s="150"/>
      <c r="O349" s="150"/>
      <c r="P349" s="150"/>
      <c r="Q349" s="150"/>
      <c r="R349" s="150"/>
      <c r="S349" s="150"/>
      <c r="T349" s="150"/>
      <c r="U349" s="150"/>
      <c r="V349" s="150"/>
      <c r="W349" s="150"/>
      <c r="X349" s="150"/>
      <c r="Y349" s="150"/>
      <c r="Z349" s="150"/>
      <c r="AA349" s="150"/>
      <c r="AB349" s="150"/>
      <c r="AC349" s="150"/>
      <c r="AD349" s="150"/>
      <c r="AE349" s="150"/>
      <c r="AF349" s="150"/>
      <c r="AG349" s="150"/>
      <c r="AH349" s="150"/>
      <c r="AI349" s="150"/>
      <c r="AJ349" s="206"/>
      <c r="AK349" s="141">
        <f t="shared" ref="AK349:AK351" si="238">IF(D349="","",COUNT($F$338:$AJ$338)-AL349)</f>
        <v>0</v>
      </c>
      <c r="AL349" s="142">
        <f t="shared" ref="AL349:AL351" si="239">IF(D349="","",AQ349+AR349)</f>
        <v>0</v>
      </c>
      <c r="AM349" s="142">
        <f t="shared" ref="AM349:AM351" si="240">IF(D349="","",COUNTIF(F349:AJ349,"休"))</f>
        <v>0</v>
      </c>
      <c r="AN349" s="143" t="str">
        <f t="shared" ref="AN349:AN351" si="241">IF(D349="","",IFERROR(ROUND(AM349/AK349,3),""))</f>
        <v/>
      </c>
      <c r="AO349" s="154"/>
      <c r="AP349" s="3"/>
      <c r="AQ349" s="145">
        <f>+COUNTIF(F349:AJ349,"－")</f>
        <v>0</v>
      </c>
      <c r="AR349" s="145">
        <f>+COUNTIF(F349:AJ349,"外")</f>
        <v>0</v>
      </c>
    </row>
    <row r="350" spans="2:44" s="199" customFormat="1" x14ac:dyDescent="0.45">
      <c r="B350" s="146"/>
      <c r="C350" s="147"/>
      <c r="D350" s="3"/>
      <c r="E350" s="172"/>
      <c r="F350" s="149"/>
      <c r="G350" s="150"/>
      <c r="H350" s="150"/>
      <c r="I350" s="150"/>
      <c r="J350" s="150"/>
      <c r="K350" s="150"/>
      <c r="L350" s="150"/>
      <c r="M350" s="150"/>
      <c r="N350" s="150"/>
      <c r="O350" s="150"/>
      <c r="P350" s="150"/>
      <c r="Q350" s="150"/>
      <c r="R350" s="150"/>
      <c r="S350" s="150"/>
      <c r="T350" s="150"/>
      <c r="U350" s="150"/>
      <c r="V350" s="150"/>
      <c r="W350" s="150"/>
      <c r="X350" s="150"/>
      <c r="Y350" s="150"/>
      <c r="Z350" s="150"/>
      <c r="AA350" s="150"/>
      <c r="AB350" s="150"/>
      <c r="AC350" s="150"/>
      <c r="AD350" s="150"/>
      <c r="AE350" s="150"/>
      <c r="AF350" s="150"/>
      <c r="AG350" s="150"/>
      <c r="AH350" s="150"/>
      <c r="AI350" s="150"/>
      <c r="AJ350" s="206"/>
      <c r="AK350" s="141" t="str">
        <f t="shared" si="238"/>
        <v/>
      </c>
      <c r="AL350" s="142" t="str">
        <f t="shared" si="239"/>
        <v/>
      </c>
      <c r="AM350" s="142" t="str">
        <f t="shared" si="240"/>
        <v/>
      </c>
      <c r="AN350" s="143" t="str">
        <f t="shared" si="241"/>
        <v/>
      </c>
      <c r="AO350" s="154"/>
      <c r="AP350" s="3"/>
      <c r="AQ350" s="145">
        <f>+COUNTIF(F350:AJ350,"－")</f>
        <v>0</v>
      </c>
      <c r="AR350" s="145">
        <f>+COUNTIF(F350:AJ350,"外")</f>
        <v>0</v>
      </c>
    </row>
    <row r="351" spans="2:44" s="199" customFormat="1" x14ac:dyDescent="0.45">
      <c r="B351" s="146"/>
      <c r="C351" s="158"/>
      <c r="D351" s="173"/>
      <c r="E351" s="174"/>
      <c r="F351" s="234"/>
      <c r="G351" s="214"/>
      <c r="H351" s="214"/>
      <c r="I351" s="214"/>
      <c r="J351" s="214"/>
      <c r="K351" s="214"/>
      <c r="L351" s="214"/>
      <c r="M351" s="214"/>
      <c r="N351" s="214"/>
      <c r="O351" s="214"/>
      <c r="P351" s="214"/>
      <c r="Q351" s="214"/>
      <c r="R351" s="214"/>
      <c r="S351" s="214"/>
      <c r="T351" s="214"/>
      <c r="U351" s="214"/>
      <c r="V351" s="214"/>
      <c r="W351" s="214"/>
      <c r="X351" s="214"/>
      <c r="Y351" s="214"/>
      <c r="Z351" s="214"/>
      <c r="AA351" s="214"/>
      <c r="AB351" s="214"/>
      <c r="AC351" s="214"/>
      <c r="AD351" s="214"/>
      <c r="AE351" s="214"/>
      <c r="AF351" s="214"/>
      <c r="AG351" s="214"/>
      <c r="AH351" s="214"/>
      <c r="AI351" s="214"/>
      <c r="AJ351" s="235"/>
      <c r="AK351" s="141" t="str">
        <f t="shared" si="238"/>
        <v/>
      </c>
      <c r="AL351" s="142" t="str">
        <f t="shared" si="239"/>
        <v/>
      </c>
      <c r="AM351" s="142" t="str">
        <f t="shared" si="240"/>
        <v/>
      </c>
      <c r="AN351" s="143" t="str">
        <f t="shared" si="241"/>
        <v/>
      </c>
      <c r="AO351" s="154"/>
      <c r="AP351" s="3"/>
      <c r="AQ351" s="145">
        <f>+COUNTIF(F351:AJ351,"－")</f>
        <v>0</v>
      </c>
      <c r="AR351" s="145">
        <f>+COUNTIF(F351:AJ351,"外")</f>
        <v>0</v>
      </c>
    </row>
    <row r="352" spans="2:44" s="199" customFormat="1" ht="14.4" x14ac:dyDescent="0.45">
      <c r="B352" s="146"/>
      <c r="C352" s="135" t="s">
        <v>34</v>
      </c>
      <c r="D352" s="126" t="s">
        <v>10</v>
      </c>
      <c r="E352" s="176" t="s">
        <v>45</v>
      </c>
      <c r="F352" s="128" t="s">
        <v>47</v>
      </c>
      <c r="G352" s="129" t="s">
        <v>47</v>
      </c>
      <c r="H352" s="129" t="s">
        <v>47</v>
      </c>
      <c r="I352" s="129" t="s">
        <v>47</v>
      </c>
      <c r="J352" s="129" t="s">
        <v>47</v>
      </c>
      <c r="K352" s="129" t="s">
        <v>47</v>
      </c>
      <c r="L352" s="129" t="s">
        <v>47</v>
      </c>
      <c r="M352" s="129" t="s">
        <v>47</v>
      </c>
      <c r="N352" s="129" t="s">
        <v>47</v>
      </c>
      <c r="O352" s="129" t="s">
        <v>47</v>
      </c>
      <c r="P352" s="129" t="s">
        <v>47</v>
      </c>
      <c r="Q352" s="129" t="s">
        <v>47</v>
      </c>
      <c r="R352" s="129" t="s">
        <v>47</v>
      </c>
      <c r="S352" s="129" t="s">
        <v>47</v>
      </c>
      <c r="T352" s="129" t="s">
        <v>47</v>
      </c>
      <c r="U352" s="129" t="s">
        <v>47</v>
      </c>
      <c r="V352" s="129" t="s">
        <v>47</v>
      </c>
      <c r="W352" s="129" t="s">
        <v>47</v>
      </c>
      <c r="X352" s="129" t="s">
        <v>47</v>
      </c>
      <c r="Y352" s="129" t="s">
        <v>47</v>
      </c>
      <c r="Z352" s="129" t="s">
        <v>47</v>
      </c>
      <c r="AA352" s="129" t="s">
        <v>47</v>
      </c>
      <c r="AB352" s="129" t="s">
        <v>47</v>
      </c>
      <c r="AC352" s="129" t="s">
        <v>47</v>
      </c>
      <c r="AD352" s="129" t="s">
        <v>47</v>
      </c>
      <c r="AE352" s="129" t="s">
        <v>47</v>
      </c>
      <c r="AF352" s="129" t="s">
        <v>47</v>
      </c>
      <c r="AG352" s="129" t="s">
        <v>47</v>
      </c>
      <c r="AH352" s="129" t="s">
        <v>47</v>
      </c>
      <c r="AI352" s="129" t="s">
        <v>47</v>
      </c>
      <c r="AJ352" s="231" t="s">
        <v>47</v>
      </c>
      <c r="AK352" s="168"/>
      <c r="AL352" s="145"/>
      <c r="AM352" s="177"/>
      <c r="AN352" s="170"/>
      <c r="AO352" s="154"/>
      <c r="AP352" s="3"/>
      <c r="AQ352" s="7"/>
      <c r="AR352" s="7"/>
    </row>
    <row r="353" spans="2:44" s="199" customFormat="1" x14ac:dyDescent="0.45">
      <c r="B353" s="146"/>
      <c r="C353" s="147"/>
      <c r="D353" s="178" t="s">
        <v>28</v>
      </c>
      <c r="E353" s="137"/>
      <c r="F353" s="213"/>
      <c r="G353" s="163"/>
      <c r="H353" s="163"/>
      <c r="I353" s="163"/>
      <c r="J353" s="163"/>
      <c r="K353" s="163"/>
      <c r="L353" s="163"/>
      <c r="M353" s="163"/>
      <c r="N353" s="163"/>
      <c r="O353" s="163"/>
      <c r="P353" s="163"/>
      <c r="Q353" s="163"/>
      <c r="R353" s="163"/>
      <c r="S353" s="163"/>
      <c r="T353" s="163"/>
      <c r="U353" s="163"/>
      <c r="V353" s="163"/>
      <c r="W353" s="163"/>
      <c r="X353" s="163"/>
      <c r="Y353" s="163"/>
      <c r="Z353" s="163"/>
      <c r="AA353" s="163"/>
      <c r="AB353" s="163"/>
      <c r="AC353" s="163"/>
      <c r="AD353" s="163"/>
      <c r="AE353" s="163"/>
      <c r="AF353" s="163"/>
      <c r="AG353" s="163"/>
      <c r="AH353" s="163"/>
      <c r="AI353" s="163"/>
      <c r="AJ353" s="236"/>
      <c r="AK353" s="141">
        <f>IF(D353="","",COUNT($F$338:$AJ$338)-AL353)</f>
        <v>0</v>
      </c>
      <c r="AL353" s="142">
        <f>IF(D353="","",AQ353+AR353)</f>
        <v>0</v>
      </c>
      <c r="AM353" s="142">
        <f>IF(D353="","",COUNTIF(F353:AJ353,"休"))</f>
        <v>0</v>
      </c>
      <c r="AN353" s="143" t="str">
        <f>IF(D353="","",IFERROR(ROUND(AM353/AK353,3),""))</f>
        <v/>
      </c>
      <c r="AO353" s="154"/>
      <c r="AP353" s="3"/>
      <c r="AQ353" s="145">
        <f>+COUNTIF(F353:AJ353,"－")</f>
        <v>0</v>
      </c>
      <c r="AR353" s="145">
        <f>+COUNTIF(F353:AJ353,"外")</f>
        <v>0</v>
      </c>
    </row>
    <row r="354" spans="2:44" s="199" customFormat="1" x14ac:dyDescent="0.45">
      <c r="B354" s="146"/>
      <c r="C354" s="147"/>
      <c r="D354" s="3"/>
      <c r="E354" s="172"/>
      <c r="F354" s="149"/>
      <c r="G354" s="150"/>
      <c r="H354" s="150"/>
      <c r="I354" s="150"/>
      <c r="J354" s="150"/>
      <c r="K354" s="150"/>
      <c r="L354" s="150"/>
      <c r="M354" s="150"/>
      <c r="N354" s="150"/>
      <c r="O354" s="150"/>
      <c r="P354" s="150"/>
      <c r="Q354" s="150"/>
      <c r="R354" s="150"/>
      <c r="S354" s="150"/>
      <c r="T354" s="150"/>
      <c r="U354" s="150"/>
      <c r="V354" s="150"/>
      <c r="W354" s="150"/>
      <c r="X354" s="150"/>
      <c r="Y354" s="150"/>
      <c r="Z354" s="150"/>
      <c r="AA354" s="150"/>
      <c r="AB354" s="150"/>
      <c r="AC354" s="150"/>
      <c r="AD354" s="150"/>
      <c r="AE354" s="150"/>
      <c r="AF354" s="150"/>
      <c r="AG354" s="150"/>
      <c r="AH354" s="150"/>
      <c r="AI354" s="150"/>
      <c r="AJ354" s="206"/>
      <c r="AK354" s="141" t="str">
        <f t="shared" ref="AK354:AK356" si="242">IF(D354="","",COUNT($F$338:$AJ$338)-AL354)</f>
        <v/>
      </c>
      <c r="AL354" s="142" t="str">
        <f t="shared" ref="AL354:AL356" si="243">IF(D354="","",AQ354+AR354)</f>
        <v/>
      </c>
      <c r="AM354" s="142" t="str">
        <f t="shared" ref="AM354:AM356" si="244">IF(D354="","",COUNTIF(F354:AJ354,"休"))</f>
        <v/>
      </c>
      <c r="AN354" s="143" t="str">
        <f t="shared" ref="AN354:AN356" si="245">IF(D354="","",IFERROR(ROUND(AM354/AK354,3),""))</f>
        <v/>
      </c>
      <c r="AO354" s="154"/>
      <c r="AP354" s="3"/>
      <c r="AQ354" s="145">
        <f>+COUNTIF(F354:AJ354,"－")</f>
        <v>0</v>
      </c>
      <c r="AR354" s="145">
        <f>+COUNTIF(F354:AJ354,"外")</f>
        <v>0</v>
      </c>
    </row>
    <row r="355" spans="2:44" s="199" customFormat="1" x14ac:dyDescent="0.45">
      <c r="B355" s="146"/>
      <c r="C355" s="147"/>
      <c r="D355" s="180"/>
      <c r="E355" s="172"/>
      <c r="F355" s="149"/>
      <c r="G355" s="150"/>
      <c r="H355" s="150"/>
      <c r="I355" s="150"/>
      <c r="J355" s="150"/>
      <c r="K355" s="150"/>
      <c r="L355" s="150"/>
      <c r="M355" s="150"/>
      <c r="N355" s="150"/>
      <c r="O355" s="150"/>
      <c r="P355" s="150"/>
      <c r="Q355" s="150"/>
      <c r="R355" s="150"/>
      <c r="S355" s="150"/>
      <c r="T355" s="150"/>
      <c r="U355" s="150"/>
      <c r="V355" s="150"/>
      <c r="W355" s="150"/>
      <c r="X355" s="150"/>
      <c r="Y355" s="150"/>
      <c r="Z355" s="150"/>
      <c r="AA355" s="150"/>
      <c r="AB355" s="150"/>
      <c r="AC355" s="150"/>
      <c r="AD355" s="150"/>
      <c r="AE355" s="150"/>
      <c r="AF355" s="150"/>
      <c r="AG355" s="150"/>
      <c r="AH355" s="150"/>
      <c r="AI355" s="150"/>
      <c r="AJ355" s="206"/>
      <c r="AK355" s="141" t="str">
        <f t="shared" si="242"/>
        <v/>
      </c>
      <c r="AL355" s="142" t="str">
        <f t="shared" si="243"/>
        <v/>
      </c>
      <c r="AM355" s="142" t="str">
        <f t="shared" si="244"/>
        <v/>
      </c>
      <c r="AN355" s="143" t="str">
        <f t="shared" si="245"/>
        <v/>
      </c>
      <c r="AO355" s="154"/>
      <c r="AP355" s="3"/>
      <c r="AQ355" s="145">
        <f>+COUNTIF(F355:AJ355,"－")</f>
        <v>0</v>
      </c>
      <c r="AR355" s="145">
        <f>+COUNTIF(F355:AJ355,"外")</f>
        <v>0</v>
      </c>
    </row>
    <row r="356" spans="2:44" s="199" customFormat="1" ht="13.8" thickBot="1" x14ac:dyDescent="0.5">
      <c r="B356" s="157"/>
      <c r="C356" s="158"/>
      <c r="D356" s="173"/>
      <c r="E356" s="174"/>
      <c r="F356" s="234"/>
      <c r="G356" s="214"/>
      <c r="H356" s="214"/>
      <c r="I356" s="214"/>
      <c r="J356" s="214"/>
      <c r="K356" s="214"/>
      <c r="L356" s="214"/>
      <c r="M356" s="214"/>
      <c r="N356" s="214"/>
      <c r="O356" s="214"/>
      <c r="P356" s="214"/>
      <c r="Q356" s="214"/>
      <c r="R356" s="214"/>
      <c r="S356" s="214"/>
      <c r="T356" s="214"/>
      <c r="U356" s="214"/>
      <c r="V356" s="214"/>
      <c r="W356" s="214"/>
      <c r="X356" s="214"/>
      <c r="Y356" s="214"/>
      <c r="Z356" s="214"/>
      <c r="AA356" s="214"/>
      <c r="AB356" s="214"/>
      <c r="AC356" s="214"/>
      <c r="AD356" s="214"/>
      <c r="AE356" s="214"/>
      <c r="AF356" s="214"/>
      <c r="AG356" s="214"/>
      <c r="AH356" s="214"/>
      <c r="AI356" s="214"/>
      <c r="AJ356" s="235"/>
      <c r="AK356" s="183" t="str">
        <f t="shared" si="242"/>
        <v/>
      </c>
      <c r="AL356" s="165" t="str">
        <f t="shared" si="243"/>
        <v/>
      </c>
      <c r="AM356" s="165" t="str">
        <f t="shared" si="244"/>
        <v/>
      </c>
      <c r="AN356" s="143" t="str">
        <f t="shared" si="245"/>
        <v/>
      </c>
      <c r="AO356" s="185"/>
      <c r="AP356" s="3"/>
      <c r="AQ356" s="145">
        <f>+COUNTIF(F356:AJ356,"－")</f>
        <v>0</v>
      </c>
      <c r="AR356" s="145">
        <f>+COUNTIF(F356:AJ356,"外")</f>
        <v>0</v>
      </c>
    </row>
    <row r="357" spans="2:44" ht="13.8" thickBot="1" x14ac:dyDescent="0.5">
      <c r="B357" s="186"/>
      <c r="C357" s="187"/>
      <c r="D357" s="180"/>
      <c r="E357" s="98"/>
      <c r="F357" s="140"/>
      <c r="G357" s="140"/>
      <c r="H357" s="140"/>
      <c r="I357" s="140"/>
      <c r="J357" s="140"/>
      <c r="K357" s="140"/>
      <c r="L357" s="140"/>
      <c r="M357" s="140"/>
      <c r="N357" s="140"/>
      <c r="O357" s="140"/>
      <c r="P357" s="140"/>
      <c r="Q357" s="140"/>
      <c r="R357" s="140"/>
      <c r="S357" s="140"/>
      <c r="T357" s="140"/>
      <c r="U357" s="140"/>
      <c r="V357" s="140"/>
      <c r="W357" s="140"/>
      <c r="X357" s="140"/>
      <c r="Y357" s="140"/>
      <c r="Z357" s="140"/>
      <c r="AA357" s="140"/>
      <c r="AB357" s="140"/>
      <c r="AC357" s="140"/>
      <c r="AD357" s="140"/>
      <c r="AE357" s="140"/>
      <c r="AF357" s="140"/>
      <c r="AG357" s="140"/>
      <c r="AH357" s="140"/>
      <c r="AI357" s="140"/>
      <c r="AJ357" s="140"/>
      <c r="AK357" s="188"/>
      <c r="AL357" s="189"/>
      <c r="AN357" s="190" t="s">
        <v>46</v>
      </c>
      <c r="AO357" s="191" t="e">
        <f>IF(AO341&gt;=0.285,"OK","NG")</f>
        <v>#DIV/0!</v>
      </c>
      <c r="AQ357" s="189"/>
      <c r="AR357" s="189"/>
    </row>
    <row r="358" spans="2:44" x14ac:dyDescent="0.45">
      <c r="B358" s="186"/>
      <c r="C358" s="187"/>
      <c r="D358" s="180"/>
      <c r="E358" s="98"/>
      <c r="F358" s="140"/>
      <c r="G358" s="140"/>
      <c r="H358" s="140"/>
      <c r="I358" s="140"/>
      <c r="J358" s="140"/>
      <c r="K358" s="140"/>
      <c r="L358" s="140"/>
      <c r="M358" s="140"/>
      <c r="N358" s="140"/>
      <c r="O358" s="140"/>
      <c r="P358" s="140"/>
      <c r="Q358" s="140"/>
      <c r="R358" s="140"/>
      <c r="S358" s="140"/>
      <c r="T358" s="140"/>
      <c r="U358" s="140"/>
      <c r="V358" s="140"/>
      <c r="W358" s="140"/>
      <c r="X358" s="140"/>
      <c r="Y358" s="140"/>
      <c r="Z358" s="140"/>
      <c r="AA358" s="140"/>
      <c r="AB358" s="140"/>
      <c r="AC358" s="140"/>
      <c r="AD358" s="140"/>
      <c r="AE358" s="140"/>
      <c r="AF358" s="140"/>
      <c r="AG358" s="140"/>
      <c r="AH358" s="140"/>
      <c r="AI358" s="140"/>
      <c r="AJ358" s="140"/>
      <c r="AK358" s="188"/>
      <c r="AL358" s="189"/>
      <c r="AN358" s="230"/>
      <c r="AO358" s="143"/>
      <c r="AQ358" s="189"/>
      <c r="AR358" s="189"/>
    </row>
    <row r="359" spans="2:44" hidden="1" x14ac:dyDescent="0.45">
      <c r="F359" s="4" t="e">
        <f>YEAR(F362)</f>
        <v>#VALUE!</v>
      </c>
      <c r="G359" s="4" t="e">
        <f>MONTH(F362)</f>
        <v>#VALUE!</v>
      </c>
    </row>
    <row r="360" spans="2:44" x14ac:dyDescent="0.45">
      <c r="B360" s="99"/>
      <c r="C360" s="100"/>
      <c r="D360" s="101"/>
      <c r="E360" s="193" t="s">
        <v>35</v>
      </c>
      <c r="F360" s="103" t="e">
        <f>F362</f>
        <v>#VALUE!</v>
      </c>
      <c r="G360" s="104"/>
      <c r="H360" s="104"/>
      <c r="I360" s="104"/>
      <c r="J360" s="104"/>
      <c r="K360" s="104"/>
      <c r="L360" s="104"/>
      <c r="M360" s="104"/>
      <c r="N360" s="104"/>
      <c r="O360" s="104"/>
      <c r="P360" s="104"/>
      <c r="Q360" s="104"/>
      <c r="R360" s="104"/>
      <c r="S360" s="104"/>
      <c r="T360" s="104"/>
      <c r="U360" s="104"/>
      <c r="V360" s="104"/>
      <c r="W360" s="104"/>
      <c r="X360" s="104"/>
      <c r="Y360" s="104"/>
      <c r="Z360" s="104"/>
      <c r="AA360" s="104"/>
      <c r="AB360" s="104"/>
      <c r="AC360" s="104"/>
      <c r="AD360" s="104"/>
      <c r="AE360" s="104"/>
      <c r="AF360" s="104"/>
      <c r="AG360" s="104"/>
      <c r="AH360" s="104"/>
      <c r="AI360" s="104"/>
      <c r="AJ360" s="104"/>
      <c r="AK360" s="215" t="s">
        <v>36</v>
      </c>
      <c r="AL360" s="216" t="s">
        <v>37</v>
      </c>
      <c r="AM360" s="217" t="s">
        <v>13</v>
      </c>
      <c r="AN360" s="28" t="s">
        <v>38</v>
      </c>
      <c r="AO360" s="26" t="s">
        <v>39</v>
      </c>
      <c r="AQ360" s="106" t="s">
        <v>40</v>
      </c>
      <c r="AR360" s="106" t="s">
        <v>41</v>
      </c>
    </row>
    <row r="361" spans="2:44" hidden="1" x14ac:dyDescent="0.45">
      <c r="B361" s="107"/>
      <c r="C361" s="108"/>
      <c r="D361" s="109"/>
      <c r="E361" s="194"/>
      <c r="F361" s="115" t="e">
        <f>DATE($F359,$G359,1)</f>
        <v>#VALUE!</v>
      </c>
      <c r="G361" s="115" t="e">
        <f t="shared" ref="G361:AJ361" si="246">F361+1</f>
        <v>#VALUE!</v>
      </c>
      <c r="H361" s="115" t="e">
        <f t="shared" si="246"/>
        <v>#VALUE!</v>
      </c>
      <c r="I361" s="115" t="e">
        <f t="shared" si="246"/>
        <v>#VALUE!</v>
      </c>
      <c r="J361" s="115" t="e">
        <f t="shared" si="246"/>
        <v>#VALUE!</v>
      </c>
      <c r="K361" s="115" t="e">
        <f t="shared" si="246"/>
        <v>#VALUE!</v>
      </c>
      <c r="L361" s="115" t="e">
        <f t="shared" si="246"/>
        <v>#VALUE!</v>
      </c>
      <c r="M361" s="115" t="e">
        <f t="shared" si="246"/>
        <v>#VALUE!</v>
      </c>
      <c r="N361" s="115" t="e">
        <f t="shared" si="246"/>
        <v>#VALUE!</v>
      </c>
      <c r="O361" s="115" t="e">
        <f t="shared" si="246"/>
        <v>#VALUE!</v>
      </c>
      <c r="P361" s="115" t="e">
        <f t="shared" si="246"/>
        <v>#VALUE!</v>
      </c>
      <c r="Q361" s="115" t="e">
        <f t="shared" si="246"/>
        <v>#VALUE!</v>
      </c>
      <c r="R361" s="115" t="e">
        <f t="shared" si="246"/>
        <v>#VALUE!</v>
      </c>
      <c r="S361" s="115" t="e">
        <f t="shared" si="246"/>
        <v>#VALUE!</v>
      </c>
      <c r="T361" s="115" t="e">
        <f t="shared" si="246"/>
        <v>#VALUE!</v>
      </c>
      <c r="U361" s="115" t="e">
        <f t="shared" si="246"/>
        <v>#VALUE!</v>
      </c>
      <c r="V361" s="115" t="e">
        <f t="shared" si="246"/>
        <v>#VALUE!</v>
      </c>
      <c r="W361" s="115" t="e">
        <f t="shared" si="246"/>
        <v>#VALUE!</v>
      </c>
      <c r="X361" s="115" t="e">
        <f t="shared" si="246"/>
        <v>#VALUE!</v>
      </c>
      <c r="Y361" s="115" t="e">
        <f t="shared" si="246"/>
        <v>#VALUE!</v>
      </c>
      <c r="Z361" s="115" t="e">
        <f t="shared" si="246"/>
        <v>#VALUE!</v>
      </c>
      <c r="AA361" s="115" t="e">
        <f t="shared" si="246"/>
        <v>#VALUE!</v>
      </c>
      <c r="AB361" s="115" t="e">
        <f t="shared" si="246"/>
        <v>#VALUE!</v>
      </c>
      <c r="AC361" s="115" t="e">
        <f t="shared" si="246"/>
        <v>#VALUE!</v>
      </c>
      <c r="AD361" s="115" t="e">
        <f t="shared" si="246"/>
        <v>#VALUE!</v>
      </c>
      <c r="AE361" s="115" t="e">
        <f t="shared" si="246"/>
        <v>#VALUE!</v>
      </c>
      <c r="AF361" s="115" t="e">
        <f t="shared" si="246"/>
        <v>#VALUE!</v>
      </c>
      <c r="AG361" s="115" t="e">
        <f t="shared" si="246"/>
        <v>#VALUE!</v>
      </c>
      <c r="AH361" s="115" t="e">
        <f t="shared" si="246"/>
        <v>#VALUE!</v>
      </c>
      <c r="AI361" s="115" t="e">
        <f t="shared" si="246"/>
        <v>#VALUE!</v>
      </c>
      <c r="AJ361" s="115" t="e">
        <f t="shared" si="246"/>
        <v>#VALUE!</v>
      </c>
      <c r="AK361" s="218"/>
      <c r="AL361" s="219"/>
      <c r="AM361" s="220"/>
      <c r="AN361" s="28"/>
      <c r="AO361" s="26"/>
      <c r="AQ361" s="106"/>
      <c r="AR361" s="106"/>
    </row>
    <row r="362" spans="2:44" x14ac:dyDescent="0.45">
      <c r="B362" s="107"/>
      <c r="C362" s="108"/>
      <c r="D362" s="109"/>
      <c r="E362" s="195" t="s">
        <v>42</v>
      </c>
      <c r="F362" s="196" t="e">
        <f>IF(EDATE(F337,1)&gt;$F$7,"",EDATE(F337,1))</f>
        <v>#VALUE!</v>
      </c>
      <c r="G362" s="115" t="e">
        <f t="shared" ref="G362:AJ362" si="247">IF(G361&gt;$F$7,"",IF(F362=EOMONTH(DATE($F359,$G359,1),0),"",IF(F362="","",F362+1)))</f>
        <v>#VALUE!</v>
      </c>
      <c r="H362" s="115" t="e">
        <f t="shared" si="247"/>
        <v>#VALUE!</v>
      </c>
      <c r="I362" s="115" t="e">
        <f t="shared" si="247"/>
        <v>#VALUE!</v>
      </c>
      <c r="J362" s="115" t="e">
        <f t="shared" si="247"/>
        <v>#VALUE!</v>
      </c>
      <c r="K362" s="115" t="e">
        <f t="shared" si="247"/>
        <v>#VALUE!</v>
      </c>
      <c r="L362" s="115" t="e">
        <f t="shared" si="247"/>
        <v>#VALUE!</v>
      </c>
      <c r="M362" s="115" t="e">
        <f t="shared" si="247"/>
        <v>#VALUE!</v>
      </c>
      <c r="N362" s="115" t="e">
        <f t="shared" si="247"/>
        <v>#VALUE!</v>
      </c>
      <c r="O362" s="115" t="e">
        <f t="shared" si="247"/>
        <v>#VALUE!</v>
      </c>
      <c r="P362" s="115" t="e">
        <f t="shared" si="247"/>
        <v>#VALUE!</v>
      </c>
      <c r="Q362" s="115" t="e">
        <f t="shared" si="247"/>
        <v>#VALUE!</v>
      </c>
      <c r="R362" s="115" t="e">
        <f t="shared" si="247"/>
        <v>#VALUE!</v>
      </c>
      <c r="S362" s="115" t="e">
        <f t="shared" si="247"/>
        <v>#VALUE!</v>
      </c>
      <c r="T362" s="115" t="e">
        <f t="shared" si="247"/>
        <v>#VALUE!</v>
      </c>
      <c r="U362" s="115" t="e">
        <f t="shared" si="247"/>
        <v>#VALUE!</v>
      </c>
      <c r="V362" s="115" t="e">
        <f t="shared" si="247"/>
        <v>#VALUE!</v>
      </c>
      <c r="W362" s="115" t="e">
        <f t="shared" si="247"/>
        <v>#VALUE!</v>
      </c>
      <c r="X362" s="115" t="e">
        <f t="shared" si="247"/>
        <v>#VALUE!</v>
      </c>
      <c r="Y362" s="115" t="e">
        <f t="shared" si="247"/>
        <v>#VALUE!</v>
      </c>
      <c r="Z362" s="115" t="e">
        <f t="shared" si="247"/>
        <v>#VALUE!</v>
      </c>
      <c r="AA362" s="115" t="e">
        <f t="shared" si="247"/>
        <v>#VALUE!</v>
      </c>
      <c r="AB362" s="115" t="e">
        <f t="shared" si="247"/>
        <v>#VALUE!</v>
      </c>
      <c r="AC362" s="115" t="e">
        <f t="shared" si="247"/>
        <v>#VALUE!</v>
      </c>
      <c r="AD362" s="115" t="e">
        <f t="shared" si="247"/>
        <v>#VALUE!</v>
      </c>
      <c r="AE362" s="115" t="e">
        <f t="shared" si="247"/>
        <v>#VALUE!</v>
      </c>
      <c r="AF362" s="115" t="e">
        <f t="shared" si="247"/>
        <v>#VALUE!</v>
      </c>
      <c r="AG362" s="115" t="e">
        <f t="shared" si="247"/>
        <v>#VALUE!</v>
      </c>
      <c r="AH362" s="115" t="e">
        <f t="shared" si="247"/>
        <v>#VALUE!</v>
      </c>
      <c r="AI362" s="115" t="e">
        <f t="shared" si="247"/>
        <v>#VALUE!</v>
      </c>
      <c r="AJ362" s="115" t="e">
        <f t="shared" si="247"/>
        <v>#VALUE!</v>
      </c>
      <c r="AK362" s="218"/>
      <c r="AL362" s="219"/>
      <c r="AM362" s="220"/>
      <c r="AN362" s="28"/>
      <c r="AO362" s="26"/>
      <c r="AQ362" s="106"/>
      <c r="AR362" s="106"/>
    </row>
    <row r="363" spans="2:44" s="199" customFormat="1" x14ac:dyDescent="0.45">
      <c r="B363" s="117"/>
      <c r="C363" s="118"/>
      <c r="D363" s="119"/>
      <c r="E363" s="197" t="s">
        <v>43</v>
      </c>
      <c r="F363" s="198" t="str">
        <f>IFERROR(TEXT(WEEKDAY(+F362),"aaa"),"")</f>
        <v/>
      </c>
      <c r="G363" s="198" t="str">
        <f t="shared" ref="G363:AJ363" si="248">IFERROR(TEXT(WEEKDAY(+G362),"aaa"),"")</f>
        <v/>
      </c>
      <c r="H363" s="198" t="str">
        <f t="shared" si="248"/>
        <v/>
      </c>
      <c r="I363" s="198" t="str">
        <f t="shared" si="248"/>
        <v/>
      </c>
      <c r="J363" s="198" t="str">
        <f t="shared" si="248"/>
        <v/>
      </c>
      <c r="K363" s="198" t="str">
        <f t="shared" si="248"/>
        <v/>
      </c>
      <c r="L363" s="198" t="str">
        <f t="shared" si="248"/>
        <v/>
      </c>
      <c r="M363" s="198" t="str">
        <f t="shared" si="248"/>
        <v/>
      </c>
      <c r="N363" s="198" t="str">
        <f t="shared" si="248"/>
        <v/>
      </c>
      <c r="O363" s="198" t="str">
        <f t="shared" si="248"/>
        <v/>
      </c>
      <c r="P363" s="198" t="str">
        <f t="shared" si="248"/>
        <v/>
      </c>
      <c r="Q363" s="198" t="str">
        <f t="shared" si="248"/>
        <v/>
      </c>
      <c r="R363" s="198" t="str">
        <f t="shared" si="248"/>
        <v/>
      </c>
      <c r="S363" s="198" t="str">
        <f t="shared" si="248"/>
        <v/>
      </c>
      <c r="T363" s="198" t="str">
        <f t="shared" si="248"/>
        <v/>
      </c>
      <c r="U363" s="198" t="str">
        <f t="shared" si="248"/>
        <v/>
      </c>
      <c r="V363" s="198" t="str">
        <f t="shared" si="248"/>
        <v/>
      </c>
      <c r="W363" s="198" t="str">
        <f t="shared" si="248"/>
        <v/>
      </c>
      <c r="X363" s="198" t="str">
        <f t="shared" si="248"/>
        <v/>
      </c>
      <c r="Y363" s="198" t="str">
        <f t="shared" si="248"/>
        <v/>
      </c>
      <c r="Z363" s="198" t="str">
        <f t="shared" si="248"/>
        <v/>
      </c>
      <c r="AA363" s="198" t="str">
        <f t="shared" si="248"/>
        <v/>
      </c>
      <c r="AB363" s="198" t="str">
        <f t="shared" si="248"/>
        <v/>
      </c>
      <c r="AC363" s="198" t="str">
        <f t="shared" si="248"/>
        <v/>
      </c>
      <c r="AD363" s="198" t="str">
        <f t="shared" si="248"/>
        <v/>
      </c>
      <c r="AE363" s="198" t="str">
        <f t="shared" si="248"/>
        <v/>
      </c>
      <c r="AF363" s="198" t="str">
        <f t="shared" si="248"/>
        <v/>
      </c>
      <c r="AG363" s="198" t="str">
        <f t="shared" si="248"/>
        <v/>
      </c>
      <c r="AH363" s="198" t="str">
        <f t="shared" si="248"/>
        <v/>
      </c>
      <c r="AI363" s="198" t="str">
        <f t="shared" si="248"/>
        <v/>
      </c>
      <c r="AJ363" s="198" t="str">
        <f t="shared" si="248"/>
        <v/>
      </c>
      <c r="AK363" s="218"/>
      <c r="AL363" s="219"/>
      <c r="AM363" s="220"/>
      <c r="AN363" s="28"/>
      <c r="AO363" s="26"/>
      <c r="AP363" s="3"/>
      <c r="AQ363" s="106"/>
      <c r="AR363" s="106"/>
    </row>
    <row r="364" spans="2:44" s="199" customFormat="1" ht="21" customHeight="1" x14ac:dyDescent="0.45">
      <c r="B364" s="200" t="s">
        <v>44</v>
      </c>
      <c r="C364" s="201" t="s">
        <v>9</v>
      </c>
      <c r="D364" s="126" t="s">
        <v>10</v>
      </c>
      <c r="E364" s="127" t="s">
        <v>45</v>
      </c>
      <c r="F364" s="128" t="s">
        <v>47</v>
      </c>
      <c r="G364" s="129" t="s">
        <v>47</v>
      </c>
      <c r="H364" s="129" t="s">
        <v>47</v>
      </c>
      <c r="I364" s="129" t="s">
        <v>47</v>
      </c>
      <c r="J364" s="129" t="s">
        <v>47</v>
      </c>
      <c r="K364" s="129" t="s">
        <v>47</v>
      </c>
      <c r="L364" s="129" t="s">
        <v>47</v>
      </c>
      <c r="M364" s="129" t="s">
        <v>47</v>
      </c>
      <c r="N364" s="129" t="s">
        <v>47</v>
      </c>
      <c r="O364" s="129" t="s">
        <v>47</v>
      </c>
      <c r="P364" s="129" t="s">
        <v>47</v>
      </c>
      <c r="Q364" s="129" t="s">
        <v>47</v>
      </c>
      <c r="R364" s="129" t="s">
        <v>47</v>
      </c>
      <c r="S364" s="129" t="s">
        <v>47</v>
      </c>
      <c r="T364" s="129" t="s">
        <v>47</v>
      </c>
      <c r="U364" s="129" t="s">
        <v>47</v>
      </c>
      <c r="V364" s="129" t="s">
        <v>47</v>
      </c>
      <c r="W364" s="129" t="s">
        <v>47</v>
      </c>
      <c r="X364" s="129" t="s">
        <v>47</v>
      </c>
      <c r="Y364" s="129" t="s">
        <v>47</v>
      </c>
      <c r="Z364" s="129" t="s">
        <v>47</v>
      </c>
      <c r="AA364" s="129" t="s">
        <v>47</v>
      </c>
      <c r="AB364" s="129" t="s">
        <v>47</v>
      </c>
      <c r="AC364" s="129" t="s">
        <v>47</v>
      </c>
      <c r="AD364" s="129" t="s">
        <v>47</v>
      </c>
      <c r="AE364" s="129" t="s">
        <v>47</v>
      </c>
      <c r="AF364" s="129" t="s">
        <v>47</v>
      </c>
      <c r="AG364" s="129" t="s">
        <v>47</v>
      </c>
      <c r="AH364" s="129" t="s">
        <v>47</v>
      </c>
      <c r="AI364" s="129" t="s">
        <v>47</v>
      </c>
      <c r="AJ364" s="231" t="s">
        <v>47</v>
      </c>
      <c r="AK364" s="221"/>
      <c r="AL364" s="222"/>
      <c r="AM364" s="223"/>
      <c r="AN364" s="131" t="s">
        <v>22</v>
      </c>
      <c r="AO364" s="130" t="s">
        <v>23</v>
      </c>
      <c r="AP364" s="3"/>
      <c r="AQ364" s="132"/>
      <c r="AR364" s="132"/>
    </row>
    <row r="365" spans="2:44" s="199" customFormat="1" ht="13.5" customHeight="1" x14ac:dyDescent="0.45">
      <c r="B365" s="134" t="s">
        <v>24</v>
      </c>
      <c r="C365" s="135" t="s">
        <v>25</v>
      </c>
      <c r="D365" s="136" t="s">
        <v>26</v>
      </c>
      <c r="E365" s="137"/>
      <c r="F365" s="232"/>
      <c r="G365" s="209"/>
      <c r="H365" s="209"/>
      <c r="I365" s="209"/>
      <c r="J365" s="209"/>
      <c r="K365" s="209"/>
      <c r="L365" s="209"/>
      <c r="M365" s="209"/>
      <c r="N365" s="209"/>
      <c r="O365" s="209"/>
      <c r="P365" s="209"/>
      <c r="Q365" s="209"/>
      <c r="R365" s="209"/>
      <c r="S365" s="209"/>
      <c r="T365" s="209"/>
      <c r="U365" s="209"/>
      <c r="V365" s="209"/>
      <c r="W365" s="209"/>
      <c r="X365" s="209"/>
      <c r="Y365" s="209"/>
      <c r="Z365" s="209"/>
      <c r="AA365" s="209"/>
      <c r="AB365" s="209"/>
      <c r="AC365" s="209"/>
      <c r="AD365" s="209"/>
      <c r="AE365" s="209"/>
      <c r="AF365" s="209"/>
      <c r="AG365" s="209"/>
      <c r="AH365" s="209"/>
      <c r="AI365" s="209"/>
      <c r="AJ365" s="233"/>
      <c r="AK365" s="141">
        <f>IF(D365="","",COUNT($F$362:$AJ$362)-AL365)</f>
        <v>0</v>
      </c>
      <c r="AL365" s="142">
        <f>IF(D365="","",AQ365+AR365)</f>
        <v>0</v>
      </c>
      <c r="AM365" s="142">
        <f>IF(D365="","",COUNTIF(F365:AJ365,"休"))</f>
        <v>0</v>
      </c>
      <c r="AN365" s="143" t="str">
        <f>IF(D365="","",IFERROR(ROUND(AM365/AK365,3),""))</f>
        <v/>
      </c>
      <c r="AO365" s="144" t="e">
        <f>ROUND(AVERAGE(AN365:AN380),3)</f>
        <v>#DIV/0!</v>
      </c>
      <c r="AP365" s="3"/>
      <c r="AQ365" s="145">
        <f>+COUNTIF(F365:AJ365,"－")</f>
        <v>0</v>
      </c>
      <c r="AR365" s="145">
        <f>+COUNTIF(F365:AJ365,"外")</f>
        <v>0</v>
      </c>
    </row>
    <row r="366" spans="2:44" s="199" customFormat="1" ht="13.5" customHeight="1" x14ac:dyDescent="0.45">
      <c r="B366" s="146"/>
      <c r="C366" s="147"/>
      <c r="D366" s="148" t="s">
        <v>28</v>
      </c>
      <c r="E366" s="137"/>
      <c r="F366" s="149"/>
      <c r="G366" s="150"/>
      <c r="H366" s="150"/>
      <c r="I366" s="150"/>
      <c r="J366" s="150"/>
      <c r="K366" s="150"/>
      <c r="L366" s="150"/>
      <c r="M366" s="150"/>
      <c r="N366" s="150"/>
      <c r="O366" s="150"/>
      <c r="P366" s="150"/>
      <c r="Q366" s="150"/>
      <c r="R366" s="150"/>
      <c r="S366" s="150"/>
      <c r="T366" s="150"/>
      <c r="U366" s="150"/>
      <c r="V366" s="150"/>
      <c r="W366" s="150"/>
      <c r="X366" s="150"/>
      <c r="Y366" s="150"/>
      <c r="Z366" s="150"/>
      <c r="AA366" s="150"/>
      <c r="AB366" s="150"/>
      <c r="AC366" s="150"/>
      <c r="AD366" s="150"/>
      <c r="AE366" s="150"/>
      <c r="AF366" s="150"/>
      <c r="AG366" s="150"/>
      <c r="AH366" s="150"/>
      <c r="AI366" s="150"/>
      <c r="AJ366" s="206"/>
      <c r="AK366" s="141">
        <f t="shared" ref="AK366:AK370" si="249">IF(D366="","",COUNT($F$362:$AJ$362)-AL366)</f>
        <v>0</v>
      </c>
      <c r="AL366" s="142">
        <f t="shared" ref="AL366:AL370" si="250">IF(D366="","",AQ366+AR366)</f>
        <v>0</v>
      </c>
      <c r="AM366" s="142">
        <f t="shared" ref="AM366:AM370" si="251">IF(D366="","",COUNTIF(F366:AJ366,"休"))</f>
        <v>0</v>
      </c>
      <c r="AN366" s="143" t="str">
        <f t="shared" ref="AN366:AN370" si="252">IF(D366="","",IFERROR(ROUND(AM366/AK366,3),""))</f>
        <v/>
      </c>
      <c r="AO366" s="154"/>
      <c r="AP366" s="3"/>
      <c r="AQ366" s="145">
        <f>+COUNTIF(F366:AJ366,"－")</f>
        <v>0</v>
      </c>
      <c r="AR366" s="145">
        <f>+COUNTIF(F366:AJ366,"外")</f>
        <v>0</v>
      </c>
    </row>
    <row r="367" spans="2:44" s="199" customFormat="1" x14ac:dyDescent="0.45">
      <c r="B367" s="146"/>
      <c r="C367" s="147"/>
      <c r="D367" s="155" t="s">
        <v>29</v>
      </c>
      <c r="E367" s="137"/>
      <c r="F367" s="149"/>
      <c r="G367" s="150"/>
      <c r="H367" s="150"/>
      <c r="I367" s="150"/>
      <c r="J367" s="150"/>
      <c r="K367" s="150"/>
      <c r="L367" s="150"/>
      <c r="M367" s="150"/>
      <c r="N367" s="150"/>
      <c r="O367" s="150"/>
      <c r="P367" s="150"/>
      <c r="Q367" s="150"/>
      <c r="R367" s="150"/>
      <c r="S367" s="150"/>
      <c r="T367" s="150"/>
      <c r="U367" s="150"/>
      <c r="V367" s="150"/>
      <c r="W367" s="150"/>
      <c r="X367" s="150"/>
      <c r="Y367" s="150"/>
      <c r="Z367" s="150"/>
      <c r="AA367" s="150"/>
      <c r="AB367" s="150"/>
      <c r="AC367" s="150"/>
      <c r="AD367" s="150"/>
      <c r="AE367" s="150"/>
      <c r="AF367" s="150"/>
      <c r="AG367" s="150"/>
      <c r="AH367" s="150"/>
      <c r="AI367" s="150"/>
      <c r="AJ367" s="206"/>
      <c r="AK367" s="141">
        <f t="shared" si="249"/>
        <v>0</v>
      </c>
      <c r="AL367" s="142">
        <f t="shared" si="250"/>
        <v>0</v>
      </c>
      <c r="AM367" s="142">
        <f t="shared" si="251"/>
        <v>0</v>
      </c>
      <c r="AN367" s="143" t="str">
        <f t="shared" si="252"/>
        <v/>
      </c>
      <c r="AO367" s="154"/>
      <c r="AP367" s="3"/>
      <c r="AQ367" s="145">
        <f>+COUNTIF(F367:AJ367,"－")</f>
        <v>0</v>
      </c>
      <c r="AR367" s="145">
        <f t="shared" ref="AR367:AR370" si="253">+COUNTIF(F367:AJ367,"外")</f>
        <v>0</v>
      </c>
    </row>
    <row r="368" spans="2:44" s="199" customFormat="1" x14ac:dyDescent="0.45">
      <c r="B368" s="146"/>
      <c r="C368" s="147"/>
      <c r="D368" s="155" t="s">
        <v>30</v>
      </c>
      <c r="E368" s="156"/>
      <c r="F368" s="149"/>
      <c r="G368" s="150"/>
      <c r="H368" s="150"/>
      <c r="I368" s="150"/>
      <c r="J368" s="150"/>
      <c r="K368" s="150"/>
      <c r="L368" s="150"/>
      <c r="M368" s="150"/>
      <c r="N368" s="150"/>
      <c r="O368" s="150"/>
      <c r="P368" s="150"/>
      <c r="Q368" s="150"/>
      <c r="R368" s="150"/>
      <c r="S368" s="150"/>
      <c r="T368" s="150"/>
      <c r="U368" s="150"/>
      <c r="V368" s="150"/>
      <c r="W368" s="150"/>
      <c r="X368" s="150"/>
      <c r="Y368" s="150"/>
      <c r="Z368" s="150"/>
      <c r="AA368" s="150"/>
      <c r="AB368" s="150"/>
      <c r="AC368" s="150"/>
      <c r="AD368" s="150"/>
      <c r="AE368" s="150"/>
      <c r="AF368" s="150"/>
      <c r="AG368" s="150"/>
      <c r="AH368" s="150"/>
      <c r="AI368" s="150"/>
      <c r="AJ368" s="206"/>
      <c r="AK368" s="141">
        <f t="shared" si="249"/>
        <v>0</v>
      </c>
      <c r="AL368" s="142">
        <f t="shared" si="250"/>
        <v>0</v>
      </c>
      <c r="AM368" s="142">
        <f t="shared" si="251"/>
        <v>0</v>
      </c>
      <c r="AN368" s="143" t="str">
        <f t="shared" si="252"/>
        <v/>
      </c>
      <c r="AO368" s="154"/>
      <c r="AP368" s="3"/>
      <c r="AQ368" s="145">
        <f>+COUNTIF(F368:AJ368,"－")</f>
        <v>0</v>
      </c>
      <c r="AR368" s="145">
        <f t="shared" si="253"/>
        <v>0</v>
      </c>
    </row>
    <row r="369" spans="2:44" s="199" customFormat="1" x14ac:dyDescent="0.45">
      <c r="B369" s="146"/>
      <c r="C369" s="147"/>
      <c r="D369" s="155" t="s">
        <v>31</v>
      </c>
      <c r="E369" s="137"/>
      <c r="F369" s="149"/>
      <c r="G369" s="150"/>
      <c r="H369" s="150"/>
      <c r="I369" s="150"/>
      <c r="J369" s="150"/>
      <c r="K369" s="150"/>
      <c r="L369" s="150"/>
      <c r="M369" s="150"/>
      <c r="N369" s="150"/>
      <c r="O369" s="150"/>
      <c r="P369" s="150"/>
      <c r="Q369" s="150"/>
      <c r="R369" s="150"/>
      <c r="S369" s="150"/>
      <c r="T369" s="150"/>
      <c r="U369" s="150"/>
      <c r="V369" s="150"/>
      <c r="W369" s="150"/>
      <c r="X369" s="150"/>
      <c r="Y369" s="150"/>
      <c r="Z369" s="150"/>
      <c r="AA369" s="150"/>
      <c r="AB369" s="150"/>
      <c r="AC369" s="150"/>
      <c r="AD369" s="150"/>
      <c r="AE369" s="150"/>
      <c r="AF369" s="150"/>
      <c r="AG369" s="150"/>
      <c r="AH369" s="150"/>
      <c r="AI369" s="150"/>
      <c r="AJ369" s="206"/>
      <c r="AK369" s="141">
        <f t="shared" si="249"/>
        <v>0</v>
      </c>
      <c r="AL369" s="142">
        <f t="shared" si="250"/>
        <v>0</v>
      </c>
      <c r="AM369" s="142">
        <f t="shared" si="251"/>
        <v>0</v>
      </c>
      <c r="AN369" s="143" t="str">
        <f t="shared" si="252"/>
        <v/>
      </c>
      <c r="AO369" s="154"/>
      <c r="AP369" s="3"/>
      <c r="AQ369" s="145">
        <f t="shared" ref="AQ369:AQ370" si="254">+COUNTIF(F369:AJ369,"－")</f>
        <v>0</v>
      </c>
      <c r="AR369" s="145">
        <f t="shared" si="253"/>
        <v>0</v>
      </c>
    </row>
    <row r="370" spans="2:44" s="199" customFormat="1" x14ac:dyDescent="0.45">
      <c r="B370" s="157"/>
      <c r="C370" s="158"/>
      <c r="D370" s="159">
        <f>E$29</f>
        <v>0</v>
      </c>
      <c r="E370" s="160"/>
      <c r="F370" s="234"/>
      <c r="G370" s="214"/>
      <c r="H370" s="214"/>
      <c r="I370" s="214"/>
      <c r="J370" s="214"/>
      <c r="K370" s="214"/>
      <c r="L370" s="214"/>
      <c r="M370" s="214"/>
      <c r="N370" s="214"/>
      <c r="O370" s="214"/>
      <c r="P370" s="214"/>
      <c r="Q370" s="214"/>
      <c r="R370" s="214"/>
      <c r="S370" s="214"/>
      <c r="T370" s="214"/>
      <c r="U370" s="214"/>
      <c r="V370" s="214"/>
      <c r="W370" s="214"/>
      <c r="X370" s="214"/>
      <c r="Y370" s="214"/>
      <c r="Z370" s="214"/>
      <c r="AA370" s="214"/>
      <c r="AB370" s="214"/>
      <c r="AC370" s="214"/>
      <c r="AD370" s="214"/>
      <c r="AE370" s="214"/>
      <c r="AF370" s="214"/>
      <c r="AG370" s="214"/>
      <c r="AH370" s="214"/>
      <c r="AI370" s="214"/>
      <c r="AJ370" s="235"/>
      <c r="AK370" s="141">
        <f t="shared" si="249"/>
        <v>0</v>
      </c>
      <c r="AL370" s="142">
        <f t="shared" si="250"/>
        <v>0</v>
      </c>
      <c r="AM370" s="165">
        <f t="shared" si="251"/>
        <v>0</v>
      </c>
      <c r="AN370" s="143" t="str">
        <f t="shared" si="252"/>
        <v/>
      </c>
      <c r="AO370" s="154"/>
      <c r="AP370" s="3"/>
      <c r="AQ370" s="145">
        <f t="shared" si="254"/>
        <v>0</v>
      </c>
      <c r="AR370" s="145">
        <f t="shared" si="253"/>
        <v>0</v>
      </c>
    </row>
    <row r="371" spans="2:44" s="199" customFormat="1" ht="14.4" x14ac:dyDescent="0.45">
      <c r="B371" s="134" t="s">
        <v>32</v>
      </c>
      <c r="C371" s="135" t="s">
        <v>33</v>
      </c>
      <c r="D371" s="126" t="s">
        <v>10</v>
      </c>
      <c r="E371" s="166" t="s">
        <v>45</v>
      </c>
      <c r="F371" s="128" t="s">
        <v>48</v>
      </c>
      <c r="G371" s="129" t="s">
        <v>48</v>
      </c>
      <c r="H371" s="129" t="s">
        <v>48</v>
      </c>
      <c r="I371" s="129" t="s">
        <v>48</v>
      </c>
      <c r="J371" s="129" t="s">
        <v>48</v>
      </c>
      <c r="K371" s="129" t="s">
        <v>48</v>
      </c>
      <c r="L371" s="129" t="s">
        <v>48</v>
      </c>
      <c r="M371" s="129" t="s">
        <v>48</v>
      </c>
      <c r="N371" s="129" t="s">
        <v>48</v>
      </c>
      <c r="O371" s="129" t="s">
        <v>48</v>
      </c>
      <c r="P371" s="129" t="s">
        <v>48</v>
      </c>
      <c r="Q371" s="129" t="s">
        <v>48</v>
      </c>
      <c r="R371" s="129" t="s">
        <v>48</v>
      </c>
      <c r="S371" s="129" t="s">
        <v>48</v>
      </c>
      <c r="T371" s="129" t="s">
        <v>48</v>
      </c>
      <c r="U371" s="129" t="s">
        <v>48</v>
      </c>
      <c r="V371" s="129" t="s">
        <v>48</v>
      </c>
      <c r="W371" s="129" t="s">
        <v>48</v>
      </c>
      <c r="X371" s="129" t="s">
        <v>48</v>
      </c>
      <c r="Y371" s="129" t="s">
        <v>48</v>
      </c>
      <c r="Z371" s="129" t="s">
        <v>48</v>
      </c>
      <c r="AA371" s="129" t="s">
        <v>48</v>
      </c>
      <c r="AB371" s="129" t="s">
        <v>48</v>
      </c>
      <c r="AC371" s="129" t="s">
        <v>48</v>
      </c>
      <c r="AD371" s="129" t="s">
        <v>48</v>
      </c>
      <c r="AE371" s="129" t="s">
        <v>48</v>
      </c>
      <c r="AF371" s="129" t="s">
        <v>48</v>
      </c>
      <c r="AG371" s="129" t="s">
        <v>48</v>
      </c>
      <c r="AH371" s="129" t="s">
        <v>48</v>
      </c>
      <c r="AI371" s="129" t="s">
        <v>48</v>
      </c>
      <c r="AJ371" s="231" t="s">
        <v>48</v>
      </c>
      <c r="AK371" s="168"/>
      <c r="AL371" s="145"/>
      <c r="AM371" s="169"/>
      <c r="AN371" s="170"/>
      <c r="AO371" s="154"/>
      <c r="AP371" s="3"/>
      <c r="AQ371" s="7"/>
      <c r="AR371" s="7"/>
    </row>
    <row r="372" spans="2:44" s="199" customFormat="1" x14ac:dyDescent="0.45">
      <c r="B372" s="146"/>
      <c r="C372" s="147"/>
      <c r="D372" s="171" t="s">
        <v>26</v>
      </c>
      <c r="E372" s="137"/>
      <c r="F372" s="213"/>
      <c r="G372" s="163"/>
      <c r="H372" s="163"/>
      <c r="I372" s="163"/>
      <c r="J372" s="163"/>
      <c r="K372" s="163"/>
      <c r="L372" s="163"/>
      <c r="M372" s="163"/>
      <c r="N372" s="163"/>
      <c r="O372" s="163"/>
      <c r="P372" s="163"/>
      <c r="Q372" s="163"/>
      <c r="R372" s="163"/>
      <c r="S372" s="163"/>
      <c r="T372" s="163"/>
      <c r="U372" s="163"/>
      <c r="V372" s="163"/>
      <c r="W372" s="163"/>
      <c r="X372" s="163"/>
      <c r="Y372" s="163"/>
      <c r="Z372" s="163"/>
      <c r="AA372" s="163"/>
      <c r="AB372" s="163"/>
      <c r="AC372" s="163"/>
      <c r="AD372" s="163"/>
      <c r="AE372" s="163"/>
      <c r="AF372" s="163"/>
      <c r="AG372" s="163"/>
      <c r="AH372" s="163"/>
      <c r="AI372" s="163"/>
      <c r="AJ372" s="236"/>
      <c r="AK372" s="141">
        <f>IF(D372="","",COUNT($F$362:$AJ$362)-AL372)</f>
        <v>0</v>
      </c>
      <c r="AL372" s="142">
        <f>IF(D372="","",AQ372+AR372)</f>
        <v>0</v>
      </c>
      <c r="AM372" s="142">
        <f>IF(D372="","",COUNTIF(F372:AJ372,"休"))</f>
        <v>0</v>
      </c>
      <c r="AN372" s="143" t="str">
        <f>IF(D372="","",IFERROR(ROUND(AM372/AK372,3),""))</f>
        <v/>
      </c>
      <c r="AO372" s="154"/>
      <c r="AP372" s="3"/>
      <c r="AQ372" s="145">
        <f>+COUNTIF(F372:AJ372,"－")</f>
        <v>0</v>
      </c>
      <c r="AR372" s="145">
        <f>+COUNTIF(F372:AJ372,"外")</f>
        <v>0</v>
      </c>
    </row>
    <row r="373" spans="2:44" s="199" customFormat="1" x14ac:dyDescent="0.45">
      <c r="B373" s="146"/>
      <c r="C373" s="147"/>
      <c r="D373" s="148" t="s">
        <v>28</v>
      </c>
      <c r="E373" s="172"/>
      <c r="F373" s="149"/>
      <c r="G373" s="150"/>
      <c r="H373" s="150"/>
      <c r="I373" s="150"/>
      <c r="J373" s="150"/>
      <c r="K373" s="150"/>
      <c r="L373" s="150"/>
      <c r="M373" s="150"/>
      <c r="N373" s="150"/>
      <c r="O373" s="150"/>
      <c r="P373" s="150"/>
      <c r="Q373" s="150"/>
      <c r="R373" s="150"/>
      <c r="S373" s="150"/>
      <c r="T373" s="150"/>
      <c r="U373" s="150"/>
      <c r="V373" s="150"/>
      <c r="W373" s="150"/>
      <c r="X373" s="150"/>
      <c r="Y373" s="150"/>
      <c r="Z373" s="150"/>
      <c r="AA373" s="150"/>
      <c r="AB373" s="150"/>
      <c r="AC373" s="150"/>
      <c r="AD373" s="150"/>
      <c r="AE373" s="150"/>
      <c r="AF373" s="150"/>
      <c r="AG373" s="150"/>
      <c r="AH373" s="150"/>
      <c r="AI373" s="150"/>
      <c r="AJ373" s="206"/>
      <c r="AK373" s="141">
        <f t="shared" ref="AK373:AK375" si="255">IF(D373="","",COUNT($F$362:$AJ$362)-AL373)</f>
        <v>0</v>
      </c>
      <c r="AL373" s="142">
        <f t="shared" ref="AL373:AL375" si="256">IF(D373="","",AQ373+AR373)</f>
        <v>0</v>
      </c>
      <c r="AM373" s="142">
        <f t="shared" ref="AM373:AM375" si="257">IF(D373="","",COUNTIF(F373:AJ373,"休"))</f>
        <v>0</v>
      </c>
      <c r="AN373" s="143" t="str">
        <f t="shared" ref="AN373:AN375" si="258">IF(D373="","",IFERROR(ROUND(AM373/AK373,3),""))</f>
        <v/>
      </c>
      <c r="AO373" s="154"/>
      <c r="AP373" s="3"/>
      <c r="AQ373" s="145">
        <f>+COUNTIF(F373:AJ373,"－")</f>
        <v>0</v>
      </c>
      <c r="AR373" s="145">
        <f>+COUNTIF(F373:AJ373,"外")</f>
        <v>0</v>
      </c>
    </row>
    <row r="374" spans="2:44" s="199" customFormat="1" x14ac:dyDescent="0.45">
      <c r="B374" s="146"/>
      <c r="C374" s="147"/>
      <c r="D374" s="3"/>
      <c r="E374" s="172"/>
      <c r="F374" s="149"/>
      <c r="G374" s="150"/>
      <c r="H374" s="150"/>
      <c r="I374" s="150"/>
      <c r="J374" s="150"/>
      <c r="K374" s="150"/>
      <c r="L374" s="150"/>
      <c r="M374" s="150"/>
      <c r="N374" s="150"/>
      <c r="O374" s="150"/>
      <c r="P374" s="150"/>
      <c r="Q374" s="150"/>
      <c r="R374" s="150"/>
      <c r="S374" s="150"/>
      <c r="T374" s="150"/>
      <c r="U374" s="150"/>
      <c r="V374" s="150"/>
      <c r="W374" s="150"/>
      <c r="X374" s="150"/>
      <c r="Y374" s="150"/>
      <c r="Z374" s="150"/>
      <c r="AA374" s="150"/>
      <c r="AB374" s="150"/>
      <c r="AC374" s="150"/>
      <c r="AD374" s="150"/>
      <c r="AE374" s="150"/>
      <c r="AF374" s="150"/>
      <c r="AG374" s="150"/>
      <c r="AH374" s="150"/>
      <c r="AI374" s="150"/>
      <c r="AJ374" s="206"/>
      <c r="AK374" s="141" t="str">
        <f t="shared" si="255"/>
        <v/>
      </c>
      <c r="AL374" s="142" t="str">
        <f t="shared" si="256"/>
        <v/>
      </c>
      <c r="AM374" s="142" t="str">
        <f t="shared" si="257"/>
        <v/>
      </c>
      <c r="AN374" s="143" t="str">
        <f t="shared" si="258"/>
        <v/>
      </c>
      <c r="AO374" s="154"/>
      <c r="AP374" s="3"/>
      <c r="AQ374" s="145">
        <f>+COUNTIF(F374:AJ374,"－")</f>
        <v>0</v>
      </c>
      <c r="AR374" s="145">
        <f>+COUNTIF(F374:AJ374,"外")</f>
        <v>0</v>
      </c>
    </row>
    <row r="375" spans="2:44" s="199" customFormat="1" x14ac:dyDescent="0.45">
      <c r="B375" s="146"/>
      <c r="C375" s="158"/>
      <c r="D375" s="173"/>
      <c r="E375" s="174"/>
      <c r="F375" s="234"/>
      <c r="G375" s="214"/>
      <c r="H375" s="214"/>
      <c r="I375" s="214"/>
      <c r="J375" s="214"/>
      <c r="K375" s="214"/>
      <c r="L375" s="214"/>
      <c r="M375" s="214"/>
      <c r="N375" s="214"/>
      <c r="O375" s="214"/>
      <c r="P375" s="214"/>
      <c r="Q375" s="214"/>
      <c r="R375" s="214"/>
      <c r="S375" s="214"/>
      <c r="T375" s="214"/>
      <c r="U375" s="214"/>
      <c r="V375" s="214"/>
      <c r="W375" s="214"/>
      <c r="X375" s="214"/>
      <c r="Y375" s="214"/>
      <c r="Z375" s="214"/>
      <c r="AA375" s="214"/>
      <c r="AB375" s="214"/>
      <c r="AC375" s="214"/>
      <c r="AD375" s="214"/>
      <c r="AE375" s="214"/>
      <c r="AF375" s="214"/>
      <c r="AG375" s="214"/>
      <c r="AH375" s="214"/>
      <c r="AI375" s="214"/>
      <c r="AJ375" s="235"/>
      <c r="AK375" s="141" t="str">
        <f t="shared" si="255"/>
        <v/>
      </c>
      <c r="AL375" s="142" t="str">
        <f t="shared" si="256"/>
        <v/>
      </c>
      <c r="AM375" s="142" t="str">
        <f t="shared" si="257"/>
        <v/>
      </c>
      <c r="AN375" s="143" t="str">
        <f t="shared" si="258"/>
        <v/>
      </c>
      <c r="AO375" s="154"/>
      <c r="AP375" s="3"/>
      <c r="AQ375" s="145">
        <f>+COUNTIF(F375:AJ375,"－")</f>
        <v>0</v>
      </c>
      <c r="AR375" s="145">
        <f>+COUNTIF(F375:AJ375,"外")</f>
        <v>0</v>
      </c>
    </row>
    <row r="376" spans="2:44" s="199" customFormat="1" ht="14.4" x14ac:dyDescent="0.45">
      <c r="B376" s="146"/>
      <c r="C376" s="135" t="s">
        <v>34</v>
      </c>
      <c r="D376" s="126" t="s">
        <v>10</v>
      </c>
      <c r="E376" s="176" t="s">
        <v>45</v>
      </c>
      <c r="F376" s="128" t="s">
        <v>47</v>
      </c>
      <c r="G376" s="129" t="s">
        <v>47</v>
      </c>
      <c r="H376" s="129" t="s">
        <v>47</v>
      </c>
      <c r="I376" s="129" t="s">
        <v>47</v>
      </c>
      <c r="J376" s="129" t="s">
        <v>47</v>
      </c>
      <c r="K376" s="129" t="s">
        <v>47</v>
      </c>
      <c r="L376" s="129" t="s">
        <v>47</v>
      </c>
      <c r="M376" s="129" t="s">
        <v>47</v>
      </c>
      <c r="N376" s="129" t="s">
        <v>47</v>
      </c>
      <c r="O376" s="129" t="s">
        <v>47</v>
      </c>
      <c r="P376" s="129" t="s">
        <v>47</v>
      </c>
      <c r="Q376" s="129" t="s">
        <v>47</v>
      </c>
      <c r="R376" s="129" t="s">
        <v>47</v>
      </c>
      <c r="S376" s="129" t="s">
        <v>47</v>
      </c>
      <c r="T376" s="129" t="s">
        <v>47</v>
      </c>
      <c r="U376" s="129" t="s">
        <v>47</v>
      </c>
      <c r="V376" s="129" t="s">
        <v>47</v>
      </c>
      <c r="W376" s="129" t="s">
        <v>47</v>
      </c>
      <c r="X376" s="129" t="s">
        <v>47</v>
      </c>
      <c r="Y376" s="129" t="s">
        <v>47</v>
      </c>
      <c r="Z376" s="129" t="s">
        <v>47</v>
      </c>
      <c r="AA376" s="129" t="s">
        <v>47</v>
      </c>
      <c r="AB376" s="129" t="s">
        <v>47</v>
      </c>
      <c r="AC376" s="129" t="s">
        <v>47</v>
      </c>
      <c r="AD376" s="129" t="s">
        <v>47</v>
      </c>
      <c r="AE376" s="129" t="s">
        <v>47</v>
      </c>
      <c r="AF376" s="129" t="s">
        <v>47</v>
      </c>
      <c r="AG376" s="129" t="s">
        <v>47</v>
      </c>
      <c r="AH376" s="129" t="s">
        <v>47</v>
      </c>
      <c r="AI376" s="129" t="s">
        <v>47</v>
      </c>
      <c r="AJ376" s="231" t="s">
        <v>47</v>
      </c>
      <c r="AK376" s="168"/>
      <c r="AL376" s="145"/>
      <c r="AM376" s="177"/>
      <c r="AN376" s="170"/>
      <c r="AO376" s="154"/>
      <c r="AP376" s="3"/>
      <c r="AQ376" s="7"/>
      <c r="AR376" s="7"/>
    </row>
    <row r="377" spans="2:44" s="199" customFormat="1" x14ac:dyDescent="0.45">
      <c r="B377" s="146"/>
      <c r="C377" s="147"/>
      <c r="D377" s="178" t="s">
        <v>28</v>
      </c>
      <c r="E377" s="137"/>
      <c r="F377" s="213"/>
      <c r="G377" s="163"/>
      <c r="H377" s="163"/>
      <c r="I377" s="163"/>
      <c r="J377" s="163"/>
      <c r="K377" s="163"/>
      <c r="L377" s="163"/>
      <c r="M377" s="163"/>
      <c r="N377" s="163"/>
      <c r="O377" s="163"/>
      <c r="P377" s="163"/>
      <c r="Q377" s="163"/>
      <c r="R377" s="163"/>
      <c r="S377" s="163"/>
      <c r="T377" s="163"/>
      <c r="U377" s="163"/>
      <c r="V377" s="163"/>
      <c r="W377" s="163"/>
      <c r="X377" s="163"/>
      <c r="Y377" s="163"/>
      <c r="Z377" s="163"/>
      <c r="AA377" s="163"/>
      <c r="AB377" s="163"/>
      <c r="AC377" s="163"/>
      <c r="AD377" s="163"/>
      <c r="AE377" s="163"/>
      <c r="AF377" s="163"/>
      <c r="AG377" s="163"/>
      <c r="AH377" s="163"/>
      <c r="AI377" s="163"/>
      <c r="AJ377" s="236"/>
      <c r="AK377" s="141">
        <f>IF(D377="","",COUNT($F$362:$AJ$362)-AL377)</f>
        <v>0</v>
      </c>
      <c r="AL377" s="142">
        <f>IF(D377="","",AQ377+AR377)</f>
        <v>0</v>
      </c>
      <c r="AM377" s="142">
        <f>IF(D377="","",COUNTIF(F377:AJ377,"休"))</f>
        <v>0</v>
      </c>
      <c r="AN377" s="143" t="str">
        <f>IF(D377="","",IFERROR(ROUND(AM377/AK377,3),""))</f>
        <v/>
      </c>
      <c r="AO377" s="154"/>
      <c r="AP377" s="3"/>
      <c r="AQ377" s="145">
        <f>+COUNTIF(F377:AJ377,"－")</f>
        <v>0</v>
      </c>
      <c r="AR377" s="145">
        <f>+COUNTIF(F377:AJ377,"外")</f>
        <v>0</v>
      </c>
    </row>
    <row r="378" spans="2:44" s="199" customFormat="1" x14ac:dyDescent="0.45">
      <c r="B378" s="146"/>
      <c r="C378" s="147"/>
      <c r="D378" s="3"/>
      <c r="E378" s="172"/>
      <c r="F378" s="149"/>
      <c r="G378" s="150"/>
      <c r="H378" s="150"/>
      <c r="I378" s="150"/>
      <c r="J378" s="150"/>
      <c r="K378" s="150"/>
      <c r="L378" s="150"/>
      <c r="M378" s="150"/>
      <c r="N378" s="150"/>
      <c r="O378" s="150"/>
      <c r="P378" s="150"/>
      <c r="Q378" s="150"/>
      <c r="R378" s="150"/>
      <c r="S378" s="150"/>
      <c r="T378" s="150"/>
      <c r="U378" s="150"/>
      <c r="V378" s="150"/>
      <c r="W378" s="150"/>
      <c r="X378" s="150"/>
      <c r="Y378" s="150"/>
      <c r="Z378" s="150"/>
      <c r="AA378" s="150"/>
      <c r="AB378" s="150"/>
      <c r="AC378" s="150"/>
      <c r="AD378" s="150"/>
      <c r="AE378" s="150"/>
      <c r="AF378" s="150"/>
      <c r="AG378" s="150"/>
      <c r="AH378" s="150"/>
      <c r="AI378" s="150"/>
      <c r="AJ378" s="206"/>
      <c r="AK378" s="141" t="str">
        <f t="shared" ref="AK378:AK380" si="259">IF(D378="","",COUNT($F$362:$AJ$362)-AL378)</f>
        <v/>
      </c>
      <c r="AL378" s="142" t="str">
        <f t="shared" ref="AL378:AL380" si="260">IF(D378="","",AQ378+AR378)</f>
        <v/>
      </c>
      <c r="AM378" s="142" t="str">
        <f t="shared" ref="AM378:AM380" si="261">IF(D378="","",COUNTIF(F378:AJ378,"休"))</f>
        <v/>
      </c>
      <c r="AN378" s="143" t="str">
        <f t="shared" ref="AN378:AN380" si="262">IF(D378="","",IFERROR(ROUND(AM378/AK378,3),""))</f>
        <v/>
      </c>
      <c r="AO378" s="154"/>
      <c r="AP378" s="3"/>
      <c r="AQ378" s="145">
        <f>+COUNTIF(F378:AJ378,"－")</f>
        <v>0</v>
      </c>
      <c r="AR378" s="145">
        <f>+COUNTIF(F378:AJ378,"外")</f>
        <v>0</v>
      </c>
    </row>
    <row r="379" spans="2:44" s="199" customFormat="1" x14ac:dyDescent="0.45">
      <c r="B379" s="146"/>
      <c r="C379" s="147"/>
      <c r="D379" s="180"/>
      <c r="E379" s="172"/>
      <c r="F379" s="149"/>
      <c r="G379" s="150"/>
      <c r="H379" s="150"/>
      <c r="I379" s="150"/>
      <c r="J379" s="150"/>
      <c r="K379" s="150"/>
      <c r="L379" s="150"/>
      <c r="M379" s="150"/>
      <c r="N379" s="150"/>
      <c r="O379" s="150"/>
      <c r="P379" s="150"/>
      <c r="Q379" s="150"/>
      <c r="R379" s="150"/>
      <c r="S379" s="150"/>
      <c r="T379" s="150"/>
      <c r="U379" s="150"/>
      <c r="V379" s="150"/>
      <c r="W379" s="150"/>
      <c r="X379" s="150"/>
      <c r="Y379" s="150"/>
      <c r="Z379" s="150"/>
      <c r="AA379" s="150"/>
      <c r="AB379" s="150"/>
      <c r="AC379" s="150"/>
      <c r="AD379" s="150"/>
      <c r="AE379" s="150"/>
      <c r="AF379" s="150"/>
      <c r="AG379" s="150"/>
      <c r="AH379" s="150"/>
      <c r="AI379" s="150"/>
      <c r="AJ379" s="206"/>
      <c r="AK379" s="141" t="str">
        <f t="shared" si="259"/>
        <v/>
      </c>
      <c r="AL379" s="142" t="str">
        <f t="shared" si="260"/>
        <v/>
      </c>
      <c r="AM379" s="142" t="str">
        <f t="shared" si="261"/>
        <v/>
      </c>
      <c r="AN379" s="143" t="str">
        <f t="shared" si="262"/>
        <v/>
      </c>
      <c r="AO379" s="154"/>
      <c r="AP379" s="3"/>
      <c r="AQ379" s="145">
        <f>+COUNTIF(F379:AJ379,"－")</f>
        <v>0</v>
      </c>
      <c r="AR379" s="145">
        <f>+COUNTIF(F379:AJ379,"外")</f>
        <v>0</v>
      </c>
    </row>
    <row r="380" spans="2:44" s="199" customFormat="1" ht="13.8" thickBot="1" x14ac:dyDescent="0.5">
      <c r="B380" s="157"/>
      <c r="C380" s="158"/>
      <c r="D380" s="173"/>
      <c r="E380" s="174"/>
      <c r="F380" s="234"/>
      <c r="G380" s="214"/>
      <c r="H380" s="214"/>
      <c r="I380" s="214"/>
      <c r="J380" s="214"/>
      <c r="K380" s="214"/>
      <c r="L380" s="214"/>
      <c r="M380" s="214"/>
      <c r="N380" s="214"/>
      <c r="O380" s="214"/>
      <c r="P380" s="214"/>
      <c r="Q380" s="214"/>
      <c r="R380" s="214"/>
      <c r="S380" s="214"/>
      <c r="T380" s="214"/>
      <c r="U380" s="214"/>
      <c r="V380" s="214"/>
      <c r="W380" s="214"/>
      <c r="X380" s="214"/>
      <c r="Y380" s="214"/>
      <c r="Z380" s="214"/>
      <c r="AA380" s="214"/>
      <c r="AB380" s="214"/>
      <c r="AC380" s="214"/>
      <c r="AD380" s="214"/>
      <c r="AE380" s="214"/>
      <c r="AF380" s="214"/>
      <c r="AG380" s="214"/>
      <c r="AH380" s="214"/>
      <c r="AI380" s="214"/>
      <c r="AJ380" s="235"/>
      <c r="AK380" s="183" t="str">
        <f t="shared" si="259"/>
        <v/>
      </c>
      <c r="AL380" s="165" t="str">
        <f t="shared" si="260"/>
        <v/>
      </c>
      <c r="AM380" s="165" t="str">
        <f t="shared" si="261"/>
        <v/>
      </c>
      <c r="AN380" s="143" t="str">
        <f t="shared" si="262"/>
        <v/>
      </c>
      <c r="AO380" s="185"/>
      <c r="AP380" s="3"/>
      <c r="AQ380" s="145">
        <f>+COUNTIF(F380:AJ380,"－")</f>
        <v>0</v>
      </c>
      <c r="AR380" s="145">
        <f>+COUNTIF(F380:AJ380,"外")</f>
        <v>0</v>
      </c>
    </row>
    <row r="381" spans="2:44" ht="13.8" thickBot="1" x14ac:dyDescent="0.5">
      <c r="B381" s="186"/>
      <c r="C381" s="187"/>
      <c r="D381" s="180"/>
      <c r="E381" s="98"/>
      <c r="F381" s="140"/>
      <c r="G381" s="140"/>
      <c r="H381" s="140"/>
      <c r="I381" s="140"/>
      <c r="J381" s="140"/>
      <c r="K381" s="140"/>
      <c r="L381" s="140"/>
      <c r="M381" s="140"/>
      <c r="N381" s="140"/>
      <c r="O381" s="140"/>
      <c r="P381" s="140"/>
      <c r="Q381" s="140"/>
      <c r="R381" s="140"/>
      <c r="S381" s="140"/>
      <c r="T381" s="140"/>
      <c r="U381" s="140"/>
      <c r="V381" s="140"/>
      <c r="W381" s="140"/>
      <c r="X381" s="140"/>
      <c r="Y381" s="140"/>
      <c r="Z381" s="140"/>
      <c r="AA381" s="140"/>
      <c r="AB381" s="140"/>
      <c r="AC381" s="140"/>
      <c r="AD381" s="140"/>
      <c r="AE381" s="140"/>
      <c r="AF381" s="140"/>
      <c r="AG381" s="140"/>
      <c r="AH381" s="140"/>
      <c r="AI381" s="140"/>
      <c r="AJ381" s="140"/>
      <c r="AK381" s="188"/>
      <c r="AL381" s="189"/>
      <c r="AN381" s="190" t="s">
        <v>46</v>
      </c>
      <c r="AO381" s="191" t="e">
        <f>IF(AO365&gt;=0.285,"OK","NG")</f>
        <v>#DIV/0!</v>
      </c>
      <c r="AQ381" s="189"/>
      <c r="AR381" s="189"/>
    </row>
    <row r="382" spans="2:44" s="199" customFormat="1" x14ac:dyDescent="0.45">
      <c r="E382" s="227"/>
      <c r="F382" s="227"/>
      <c r="G382" s="227"/>
      <c r="H382" s="227"/>
      <c r="I382" s="227"/>
      <c r="J382" s="227"/>
      <c r="K382" s="227"/>
      <c r="L382" s="227"/>
      <c r="M382" s="227"/>
      <c r="N382" s="227"/>
      <c r="O382" s="227"/>
      <c r="P382" s="227"/>
      <c r="Q382" s="227"/>
      <c r="R382" s="227"/>
      <c r="S382" s="227"/>
      <c r="T382" s="227"/>
      <c r="U382" s="227"/>
      <c r="V382" s="227"/>
      <c r="W382" s="227"/>
      <c r="X382" s="227"/>
      <c r="Y382" s="227"/>
      <c r="Z382" s="227"/>
      <c r="AA382" s="227"/>
      <c r="AB382" s="227"/>
      <c r="AC382" s="227"/>
      <c r="AD382" s="227"/>
      <c r="AE382" s="227"/>
      <c r="AF382" s="227"/>
      <c r="AG382" s="227"/>
      <c r="AH382" s="227"/>
      <c r="AI382" s="227"/>
      <c r="AJ382" s="227"/>
      <c r="AL382" s="227"/>
      <c r="AN382" s="228"/>
    </row>
    <row r="383" spans="2:44" hidden="1" x14ac:dyDescent="0.45">
      <c r="F383" s="4" t="e">
        <f>YEAR(F386)</f>
        <v>#VALUE!</v>
      </c>
      <c r="G383" s="4" t="e">
        <f>MONTH(F386)</f>
        <v>#VALUE!</v>
      </c>
    </row>
    <row r="384" spans="2:44" x14ac:dyDescent="0.45">
      <c r="B384" s="99"/>
      <c r="C384" s="100"/>
      <c r="D384" s="101"/>
      <c r="E384" s="193" t="s">
        <v>35</v>
      </c>
      <c r="F384" s="103" t="e">
        <f>F386</f>
        <v>#VALUE!</v>
      </c>
      <c r="G384" s="104"/>
      <c r="H384" s="104"/>
      <c r="I384" s="104"/>
      <c r="J384" s="104"/>
      <c r="K384" s="104"/>
      <c r="L384" s="104"/>
      <c r="M384" s="104"/>
      <c r="N384" s="104"/>
      <c r="O384" s="104"/>
      <c r="P384" s="104"/>
      <c r="Q384" s="104"/>
      <c r="R384" s="104"/>
      <c r="S384" s="104"/>
      <c r="T384" s="104"/>
      <c r="U384" s="104"/>
      <c r="V384" s="104"/>
      <c r="W384" s="104"/>
      <c r="X384" s="104"/>
      <c r="Y384" s="104"/>
      <c r="Z384" s="104"/>
      <c r="AA384" s="104"/>
      <c r="AB384" s="104"/>
      <c r="AC384" s="104"/>
      <c r="AD384" s="104"/>
      <c r="AE384" s="104"/>
      <c r="AF384" s="104"/>
      <c r="AG384" s="104"/>
      <c r="AH384" s="104"/>
      <c r="AI384" s="104"/>
      <c r="AJ384" s="104"/>
      <c r="AK384" s="215" t="s">
        <v>36</v>
      </c>
      <c r="AL384" s="216" t="s">
        <v>37</v>
      </c>
      <c r="AM384" s="217" t="s">
        <v>13</v>
      </c>
      <c r="AN384" s="28" t="s">
        <v>38</v>
      </c>
      <c r="AO384" s="26" t="s">
        <v>39</v>
      </c>
      <c r="AQ384" s="106" t="s">
        <v>40</v>
      </c>
      <c r="AR384" s="106" t="s">
        <v>41</v>
      </c>
    </row>
    <row r="385" spans="2:44" hidden="1" x14ac:dyDescent="0.45">
      <c r="B385" s="107"/>
      <c r="C385" s="108"/>
      <c r="D385" s="109"/>
      <c r="E385" s="194"/>
      <c r="F385" s="115" t="e">
        <f>DATE($F383,$G383,1)</f>
        <v>#VALUE!</v>
      </c>
      <c r="G385" s="115" t="e">
        <f t="shared" ref="G385:AJ385" si="263">F385+1</f>
        <v>#VALUE!</v>
      </c>
      <c r="H385" s="115" t="e">
        <f t="shared" si="263"/>
        <v>#VALUE!</v>
      </c>
      <c r="I385" s="115" t="e">
        <f t="shared" si="263"/>
        <v>#VALUE!</v>
      </c>
      <c r="J385" s="115" t="e">
        <f t="shared" si="263"/>
        <v>#VALUE!</v>
      </c>
      <c r="K385" s="115" t="e">
        <f t="shared" si="263"/>
        <v>#VALUE!</v>
      </c>
      <c r="L385" s="115" t="e">
        <f t="shared" si="263"/>
        <v>#VALUE!</v>
      </c>
      <c r="M385" s="115" t="e">
        <f t="shared" si="263"/>
        <v>#VALUE!</v>
      </c>
      <c r="N385" s="115" t="e">
        <f t="shared" si="263"/>
        <v>#VALUE!</v>
      </c>
      <c r="O385" s="115" t="e">
        <f t="shared" si="263"/>
        <v>#VALUE!</v>
      </c>
      <c r="P385" s="115" t="e">
        <f t="shared" si="263"/>
        <v>#VALUE!</v>
      </c>
      <c r="Q385" s="115" t="e">
        <f t="shared" si="263"/>
        <v>#VALUE!</v>
      </c>
      <c r="R385" s="115" t="e">
        <f t="shared" si="263"/>
        <v>#VALUE!</v>
      </c>
      <c r="S385" s="115" t="e">
        <f t="shared" si="263"/>
        <v>#VALUE!</v>
      </c>
      <c r="T385" s="115" t="e">
        <f t="shared" si="263"/>
        <v>#VALUE!</v>
      </c>
      <c r="U385" s="115" t="e">
        <f t="shared" si="263"/>
        <v>#VALUE!</v>
      </c>
      <c r="V385" s="115" t="e">
        <f t="shared" si="263"/>
        <v>#VALUE!</v>
      </c>
      <c r="W385" s="115" t="e">
        <f t="shared" si="263"/>
        <v>#VALUE!</v>
      </c>
      <c r="X385" s="115" t="e">
        <f t="shared" si="263"/>
        <v>#VALUE!</v>
      </c>
      <c r="Y385" s="115" t="e">
        <f t="shared" si="263"/>
        <v>#VALUE!</v>
      </c>
      <c r="Z385" s="115" t="e">
        <f t="shared" si="263"/>
        <v>#VALUE!</v>
      </c>
      <c r="AA385" s="115" t="e">
        <f t="shared" si="263"/>
        <v>#VALUE!</v>
      </c>
      <c r="AB385" s="115" t="e">
        <f t="shared" si="263"/>
        <v>#VALUE!</v>
      </c>
      <c r="AC385" s="115" t="e">
        <f t="shared" si="263"/>
        <v>#VALUE!</v>
      </c>
      <c r="AD385" s="115" t="e">
        <f t="shared" si="263"/>
        <v>#VALUE!</v>
      </c>
      <c r="AE385" s="115" t="e">
        <f t="shared" si="263"/>
        <v>#VALUE!</v>
      </c>
      <c r="AF385" s="115" t="e">
        <f t="shared" si="263"/>
        <v>#VALUE!</v>
      </c>
      <c r="AG385" s="115" t="e">
        <f t="shared" si="263"/>
        <v>#VALUE!</v>
      </c>
      <c r="AH385" s="115" t="e">
        <f t="shared" si="263"/>
        <v>#VALUE!</v>
      </c>
      <c r="AI385" s="115" t="e">
        <f t="shared" si="263"/>
        <v>#VALUE!</v>
      </c>
      <c r="AJ385" s="115" t="e">
        <f t="shared" si="263"/>
        <v>#VALUE!</v>
      </c>
      <c r="AK385" s="218"/>
      <c r="AL385" s="219"/>
      <c r="AM385" s="220"/>
      <c r="AN385" s="28"/>
      <c r="AO385" s="26"/>
      <c r="AQ385" s="106"/>
      <c r="AR385" s="106"/>
    </row>
    <row r="386" spans="2:44" x14ac:dyDescent="0.45">
      <c r="B386" s="107"/>
      <c r="C386" s="108"/>
      <c r="D386" s="109"/>
      <c r="E386" s="195" t="s">
        <v>42</v>
      </c>
      <c r="F386" s="196" t="e">
        <f>IF(EDATE(F361,1)&gt;$F$7,"",EDATE(F361,1))</f>
        <v>#VALUE!</v>
      </c>
      <c r="G386" s="115" t="e">
        <f t="shared" ref="G386:AJ386" si="264">IF(G385&gt;$F$7,"",IF(F386=EOMONTH(DATE($F383,$G383,1),0),"",IF(F386="","",F386+1)))</f>
        <v>#VALUE!</v>
      </c>
      <c r="H386" s="115" t="e">
        <f t="shared" si="264"/>
        <v>#VALUE!</v>
      </c>
      <c r="I386" s="115" t="e">
        <f t="shared" si="264"/>
        <v>#VALUE!</v>
      </c>
      <c r="J386" s="115" t="e">
        <f t="shared" si="264"/>
        <v>#VALUE!</v>
      </c>
      <c r="K386" s="115" t="e">
        <f t="shared" si="264"/>
        <v>#VALUE!</v>
      </c>
      <c r="L386" s="115" t="e">
        <f t="shared" si="264"/>
        <v>#VALUE!</v>
      </c>
      <c r="M386" s="115" t="e">
        <f t="shared" si="264"/>
        <v>#VALUE!</v>
      </c>
      <c r="N386" s="115" t="e">
        <f t="shared" si="264"/>
        <v>#VALUE!</v>
      </c>
      <c r="O386" s="115" t="e">
        <f t="shared" si="264"/>
        <v>#VALUE!</v>
      </c>
      <c r="P386" s="115" t="e">
        <f t="shared" si="264"/>
        <v>#VALUE!</v>
      </c>
      <c r="Q386" s="115" t="e">
        <f t="shared" si="264"/>
        <v>#VALUE!</v>
      </c>
      <c r="R386" s="115" t="e">
        <f t="shared" si="264"/>
        <v>#VALUE!</v>
      </c>
      <c r="S386" s="115" t="e">
        <f t="shared" si="264"/>
        <v>#VALUE!</v>
      </c>
      <c r="T386" s="115" t="e">
        <f t="shared" si="264"/>
        <v>#VALUE!</v>
      </c>
      <c r="U386" s="115" t="e">
        <f t="shared" si="264"/>
        <v>#VALUE!</v>
      </c>
      <c r="V386" s="115" t="e">
        <f t="shared" si="264"/>
        <v>#VALUE!</v>
      </c>
      <c r="W386" s="115" t="e">
        <f t="shared" si="264"/>
        <v>#VALUE!</v>
      </c>
      <c r="X386" s="115" t="e">
        <f t="shared" si="264"/>
        <v>#VALUE!</v>
      </c>
      <c r="Y386" s="115" t="e">
        <f t="shared" si="264"/>
        <v>#VALUE!</v>
      </c>
      <c r="Z386" s="115" t="e">
        <f t="shared" si="264"/>
        <v>#VALUE!</v>
      </c>
      <c r="AA386" s="115" t="e">
        <f t="shared" si="264"/>
        <v>#VALUE!</v>
      </c>
      <c r="AB386" s="115" t="e">
        <f t="shared" si="264"/>
        <v>#VALUE!</v>
      </c>
      <c r="AC386" s="115" t="e">
        <f t="shared" si="264"/>
        <v>#VALUE!</v>
      </c>
      <c r="AD386" s="115" t="e">
        <f t="shared" si="264"/>
        <v>#VALUE!</v>
      </c>
      <c r="AE386" s="115" t="e">
        <f t="shared" si="264"/>
        <v>#VALUE!</v>
      </c>
      <c r="AF386" s="115" t="e">
        <f t="shared" si="264"/>
        <v>#VALUE!</v>
      </c>
      <c r="AG386" s="115" t="e">
        <f t="shared" si="264"/>
        <v>#VALUE!</v>
      </c>
      <c r="AH386" s="115" t="e">
        <f t="shared" si="264"/>
        <v>#VALUE!</v>
      </c>
      <c r="AI386" s="115" t="e">
        <f t="shared" si="264"/>
        <v>#VALUE!</v>
      </c>
      <c r="AJ386" s="115" t="e">
        <f t="shared" si="264"/>
        <v>#VALUE!</v>
      </c>
      <c r="AK386" s="218"/>
      <c r="AL386" s="219"/>
      <c r="AM386" s="220"/>
      <c r="AN386" s="28"/>
      <c r="AO386" s="26"/>
      <c r="AQ386" s="106"/>
      <c r="AR386" s="106"/>
    </row>
    <row r="387" spans="2:44" s="199" customFormat="1" x14ac:dyDescent="0.45">
      <c r="B387" s="117"/>
      <c r="C387" s="118"/>
      <c r="D387" s="119"/>
      <c r="E387" s="197" t="s">
        <v>43</v>
      </c>
      <c r="F387" s="198" t="str">
        <f>IFERROR(TEXT(WEEKDAY(+F386),"aaa"),"")</f>
        <v/>
      </c>
      <c r="G387" s="198" t="str">
        <f t="shared" ref="G387:AJ387" si="265">IFERROR(TEXT(WEEKDAY(+G386),"aaa"),"")</f>
        <v/>
      </c>
      <c r="H387" s="198" t="str">
        <f t="shared" si="265"/>
        <v/>
      </c>
      <c r="I387" s="198" t="str">
        <f t="shared" si="265"/>
        <v/>
      </c>
      <c r="J387" s="198" t="str">
        <f t="shared" si="265"/>
        <v/>
      </c>
      <c r="K387" s="198" t="str">
        <f t="shared" si="265"/>
        <v/>
      </c>
      <c r="L387" s="198" t="str">
        <f t="shared" si="265"/>
        <v/>
      </c>
      <c r="M387" s="198" t="str">
        <f t="shared" si="265"/>
        <v/>
      </c>
      <c r="N387" s="198" t="str">
        <f t="shared" si="265"/>
        <v/>
      </c>
      <c r="O387" s="198" t="str">
        <f t="shared" si="265"/>
        <v/>
      </c>
      <c r="P387" s="198" t="str">
        <f t="shared" si="265"/>
        <v/>
      </c>
      <c r="Q387" s="198" t="str">
        <f t="shared" si="265"/>
        <v/>
      </c>
      <c r="R387" s="198" t="str">
        <f t="shared" si="265"/>
        <v/>
      </c>
      <c r="S387" s="198" t="str">
        <f t="shared" si="265"/>
        <v/>
      </c>
      <c r="T387" s="198" t="str">
        <f t="shared" si="265"/>
        <v/>
      </c>
      <c r="U387" s="198" t="str">
        <f t="shared" si="265"/>
        <v/>
      </c>
      <c r="V387" s="198" t="str">
        <f t="shared" si="265"/>
        <v/>
      </c>
      <c r="W387" s="198" t="str">
        <f t="shared" si="265"/>
        <v/>
      </c>
      <c r="X387" s="198" t="str">
        <f t="shared" si="265"/>
        <v/>
      </c>
      <c r="Y387" s="198" t="str">
        <f t="shared" si="265"/>
        <v/>
      </c>
      <c r="Z387" s="198" t="str">
        <f t="shared" si="265"/>
        <v/>
      </c>
      <c r="AA387" s="198" t="str">
        <f t="shared" si="265"/>
        <v/>
      </c>
      <c r="AB387" s="198" t="str">
        <f t="shared" si="265"/>
        <v/>
      </c>
      <c r="AC387" s="198" t="str">
        <f t="shared" si="265"/>
        <v/>
      </c>
      <c r="AD387" s="198" t="str">
        <f t="shared" si="265"/>
        <v/>
      </c>
      <c r="AE387" s="198" t="str">
        <f t="shared" si="265"/>
        <v/>
      </c>
      <c r="AF387" s="198" t="str">
        <f t="shared" si="265"/>
        <v/>
      </c>
      <c r="AG387" s="198" t="str">
        <f t="shared" si="265"/>
        <v/>
      </c>
      <c r="AH387" s="198" t="str">
        <f t="shared" si="265"/>
        <v/>
      </c>
      <c r="AI387" s="198" t="str">
        <f t="shared" si="265"/>
        <v/>
      </c>
      <c r="AJ387" s="198" t="str">
        <f t="shared" si="265"/>
        <v/>
      </c>
      <c r="AK387" s="218"/>
      <c r="AL387" s="219"/>
      <c r="AM387" s="220"/>
      <c r="AN387" s="28"/>
      <c r="AO387" s="26"/>
      <c r="AP387" s="3"/>
      <c r="AQ387" s="106"/>
      <c r="AR387" s="106"/>
    </row>
    <row r="388" spans="2:44" s="199" customFormat="1" ht="21" customHeight="1" x14ac:dyDescent="0.45">
      <c r="B388" s="200" t="s">
        <v>44</v>
      </c>
      <c r="C388" s="201" t="s">
        <v>9</v>
      </c>
      <c r="D388" s="126" t="s">
        <v>10</v>
      </c>
      <c r="E388" s="127" t="s">
        <v>45</v>
      </c>
      <c r="F388" s="128" t="s">
        <v>47</v>
      </c>
      <c r="G388" s="129" t="s">
        <v>47</v>
      </c>
      <c r="H388" s="129" t="s">
        <v>47</v>
      </c>
      <c r="I388" s="129" t="s">
        <v>47</v>
      </c>
      <c r="J388" s="129" t="s">
        <v>47</v>
      </c>
      <c r="K388" s="129" t="s">
        <v>47</v>
      </c>
      <c r="L388" s="129" t="s">
        <v>47</v>
      </c>
      <c r="M388" s="129" t="s">
        <v>47</v>
      </c>
      <c r="N388" s="129" t="s">
        <v>47</v>
      </c>
      <c r="O388" s="129" t="s">
        <v>47</v>
      </c>
      <c r="P388" s="129" t="s">
        <v>47</v>
      </c>
      <c r="Q388" s="129" t="s">
        <v>47</v>
      </c>
      <c r="R388" s="129" t="s">
        <v>47</v>
      </c>
      <c r="S388" s="129" t="s">
        <v>47</v>
      </c>
      <c r="T388" s="129" t="s">
        <v>47</v>
      </c>
      <c r="U388" s="129" t="s">
        <v>47</v>
      </c>
      <c r="V388" s="129" t="s">
        <v>47</v>
      </c>
      <c r="W388" s="129" t="s">
        <v>47</v>
      </c>
      <c r="X388" s="129" t="s">
        <v>47</v>
      </c>
      <c r="Y388" s="129" t="s">
        <v>47</v>
      </c>
      <c r="Z388" s="129" t="s">
        <v>47</v>
      </c>
      <c r="AA388" s="129" t="s">
        <v>47</v>
      </c>
      <c r="AB388" s="129" t="s">
        <v>47</v>
      </c>
      <c r="AC388" s="129" t="s">
        <v>47</v>
      </c>
      <c r="AD388" s="129" t="s">
        <v>47</v>
      </c>
      <c r="AE388" s="129" t="s">
        <v>47</v>
      </c>
      <c r="AF388" s="129" t="s">
        <v>47</v>
      </c>
      <c r="AG388" s="129" t="s">
        <v>47</v>
      </c>
      <c r="AH388" s="129" t="s">
        <v>47</v>
      </c>
      <c r="AI388" s="129" t="s">
        <v>47</v>
      </c>
      <c r="AJ388" s="231" t="s">
        <v>47</v>
      </c>
      <c r="AK388" s="221"/>
      <c r="AL388" s="222"/>
      <c r="AM388" s="223"/>
      <c r="AN388" s="131" t="s">
        <v>22</v>
      </c>
      <c r="AO388" s="130" t="s">
        <v>23</v>
      </c>
      <c r="AP388" s="3"/>
      <c r="AQ388" s="132"/>
      <c r="AR388" s="132"/>
    </row>
    <row r="389" spans="2:44" s="199" customFormat="1" ht="13.5" customHeight="1" x14ac:dyDescent="0.45">
      <c r="B389" s="134" t="s">
        <v>24</v>
      </c>
      <c r="C389" s="135" t="s">
        <v>25</v>
      </c>
      <c r="D389" s="136" t="s">
        <v>26</v>
      </c>
      <c r="E389" s="137"/>
      <c r="F389" s="232"/>
      <c r="G389" s="209"/>
      <c r="H389" s="209"/>
      <c r="I389" s="209"/>
      <c r="J389" s="209"/>
      <c r="K389" s="209"/>
      <c r="L389" s="209"/>
      <c r="M389" s="209"/>
      <c r="N389" s="209"/>
      <c r="O389" s="209"/>
      <c r="P389" s="209"/>
      <c r="Q389" s="209"/>
      <c r="R389" s="209"/>
      <c r="S389" s="209"/>
      <c r="T389" s="209"/>
      <c r="U389" s="209"/>
      <c r="V389" s="209"/>
      <c r="W389" s="209"/>
      <c r="X389" s="209"/>
      <c r="Y389" s="209"/>
      <c r="Z389" s="209"/>
      <c r="AA389" s="209"/>
      <c r="AB389" s="209"/>
      <c r="AC389" s="209"/>
      <c r="AD389" s="209"/>
      <c r="AE389" s="209"/>
      <c r="AF389" s="209"/>
      <c r="AG389" s="209"/>
      <c r="AH389" s="209"/>
      <c r="AI389" s="209"/>
      <c r="AJ389" s="233"/>
      <c r="AK389" s="141">
        <f>IF(D389="","",COUNT($F$386:$AJ$386)-AL389)</f>
        <v>0</v>
      </c>
      <c r="AL389" s="142">
        <f>IF(D389="","",AQ389+AR389)</f>
        <v>0</v>
      </c>
      <c r="AM389" s="142">
        <f>IF(D389="","",COUNTIF(F389:AJ389,"休"))</f>
        <v>0</v>
      </c>
      <c r="AN389" s="143" t="str">
        <f>IF(D389="","",IFERROR(ROUND(AM389/AK389,3),""))</f>
        <v/>
      </c>
      <c r="AO389" s="144" t="e">
        <f>ROUND(AVERAGE(AN389:AN404),3)</f>
        <v>#DIV/0!</v>
      </c>
      <c r="AP389" s="3"/>
      <c r="AQ389" s="145">
        <f>+COUNTIF(F389:AJ389,"－")</f>
        <v>0</v>
      </c>
      <c r="AR389" s="145">
        <f>+COUNTIF(F389:AJ389,"外")</f>
        <v>0</v>
      </c>
    </row>
    <row r="390" spans="2:44" s="199" customFormat="1" ht="13.5" customHeight="1" x14ac:dyDescent="0.45">
      <c r="B390" s="146"/>
      <c r="C390" s="147"/>
      <c r="D390" s="148" t="s">
        <v>28</v>
      </c>
      <c r="E390" s="137"/>
      <c r="F390" s="149"/>
      <c r="G390" s="150"/>
      <c r="H390" s="150"/>
      <c r="I390" s="150"/>
      <c r="J390" s="150"/>
      <c r="K390" s="150"/>
      <c r="L390" s="150"/>
      <c r="M390" s="150"/>
      <c r="N390" s="150"/>
      <c r="O390" s="150"/>
      <c r="P390" s="150"/>
      <c r="Q390" s="150"/>
      <c r="R390" s="150"/>
      <c r="S390" s="150"/>
      <c r="T390" s="150"/>
      <c r="U390" s="150"/>
      <c r="V390" s="150"/>
      <c r="W390" s="150"/>
      <c r="X390" s="150"/>
      <c r="Y390" s="150"/>
      <c r="Z390" s="150"/>
      <c r="AA390" s="150"/>
      <c r="AB390" s="150"/>
      <c r="AC390" s="150"/>
      <c r="AD390" s="150"/>
      <c r="AE390" s="150"/>
      <c r="AF390" s="150"/>
      <c r="AG390" s="150"/>
      <c r="AH390" s="150"/>
      <c r="AI390" s="150"/>
      <c r="AJ390" s="206"/>
      <c r="AK390" s="141">
        <f t="shared" ref="AK390:AK394" si="266">IF(D390="","",COUNT($F$386:$AJ$386)-AL390)</f>
        <v>0</v>
      </c>
      <c r="AL390" s="142">
        <f t="shared" ref="AL390:AL394" si="267">IF(D390="","",AQ390+AR390)</f>
        <v>0</v>
      </c>
      <c r="AM390" s="142">
        <f t="shared" ref="AM390:AM394" si="268">IF(D390="","",COUNTIF(F390:AJ390,"休"))</f>
        <v>0</v>
      </c>
      <c r="AN390" s="143" t="str">
        <f t="shared" ref="AN390:AN394" si="269">IF(D390="","",IFERROR(ROUND(AM390/AK390,3),""))</f>
        <v/>
      </c>
      <c r="AO390" s="154"/>
      <c r="AP390" s="3"/>
      <c r="AQ390" s="145">
        <f>+COUNTIF(F390:AJ390,"－")</f>
        <v>0</v>
      </c>
      <c r="AR390" s="145">
        <f>+COUNTIF(F390:AJ390,"外")</f>
        <v>0</v>
      </c>
    </row>
    <row r="391" spans="2:44" s="199" customFormat="1" x14ac:dyDescent="0.45">
      <c r="B391" s="146"/>
      <c r="C391" s="147"/>
      <c r="D391" s="155" t="s">
        <v>29</v>
      </c>
      <c r="E391" s="137"/>
      <c r="F391" s="149"/>
      <c r="G391" s="150"/>
      <c r="H391" s="150"/>
      <c r="I391" s="150"/>
      <c r="J391" s="150"/>
      <c r="K391" s="150"/>
      <c r="L391" s="150"/>
      <c r="M391" s="150"/>
      <c r="N391" s="150"/>
      <c r="O391" s="150"/>
      <c r="P391" s="150"/>
      <c r="Q391" s="150"/>
      <c r="R391" s="150"/>
      <c r="S391" s="150"/>
      <c r="T391" s="150"/>
      <c r="U391" s="150"/>
      <c r="V391" s="150"/>
      <c r="W391" s="150"/>
      <c r="X391" s="150"/>
      <c r="Y391" s="150"/>
      <c r="Z391" s="150"/>
      <c r="AA391" s="150"/>
      <c r="AB391" s="150"/>
      <c r="AC391" s="150"/>
      <c r="AD391" s="150"/>
      <c r="AE391" s="150"/>
      <c r="AF391" s="150"/>
      <c r="AG391" s="150"/>
      <c r="AH391" s="150"/>
      <c r="AI391" s="150"/>
      <c r="AJ391" s="206"/>
      <c r="AK391" s="141">
        <f t="shared" si="266"/>
        <v>0</v>
      </c>
      <c r="AL391" s="142">
        <f t="shared" si="267"/>
        <v>0</v>
      </c>
      <c r="AM391" s="142">
        <f t="shared" si="268"/>
        <v>0</v>
      </c>
      <c r="AN391" s="143" t="str">
        <f t="shared" si="269"/>
        <v/>
      </c>
      <c r="AO391" s="154"/>
      <c r="AP391" s="3"/>
      <c r="AQ391" s="145">
        <f>+COUNTIF(F391:AJ391,"－")</f>
        <v>0</v>
      </c>
      <c r="AR391" s="145">
        <f t="shared" ref="AR391:AR394" si="270">+COUNTIF(F391:AJ391,"外")</f>
        <v>0</v>
      </c>
    </row>
    <row r="392" spans="2:44" s="199" customFormat="1" x14ac:dyDescent="0.45">
      <c r="B392" s="146"/>
      <c r="C392" s="147"/>
      <c r="D392" s="155" t="s">
        <v>30</v>
      </c>
      <c r="E392" s="156"/>
      <c r="F392" s="149"/>
      <c r="G392" s="150"/>
      <c r="H392" s="150"/>
      <c r="I392" s="150"/>
      <c r="J392" s="150"/>
      <c r="K392" s="150"/>
      <c r="L392" s="150"/>
      <c r="M392" s="150"/>
      <c r="N392" s="150"/>
      <c r="O392" s="150"/>
      <c r="P392" s="150"/>
      <c r="Q392" s="150"/>
      <c r="R392" s="150"/>
      <c r="S392" s="150"/>
      <c r="T392" s="150"/>
      <c r="U392" s="150"/>
      <c r="V392" s="150"/>
      <c r="W392" s="150"/>
      <c r="X392" s="150"/>
      <c r="Y392" s="150"/>
      <c r="Z392" s="150"/>
      <c r="AA392" s="150"/>
      <c r="AB392" s="150"/>
      <c r="AC392" s="150"/>
      <c r="AD392" s="150"/>
      <c r="AE392" s="150"/>
      <c r="AF392" s="150"/>
      <c r="AG392" s="150"/>
      <c r="AH392" s="150"/>
      <c r="AI392" s="150"/>
      <c r="AJ392" s="206"/>
      <c r="AK392" s="141">
        <f t="shared" si="266"/>
        <v>0</v>
      </c>
      <c r="AL392" s="142">
        <f t="shared" si="267"/>
        <v>0</v>
      </c>
      <c r="AM392" s="142">
        <f t="shared" si="268"/>
        <v>0</v>
      </c>
      <c r="AN392" s="143" t="str">
        <f t="shared" si="269"/>
        <v/>
      </c>
      <c r="AO392" s="154"/>
      <c r="AP392" s="3"/>
      <c r="AQ392" s="145">
        <f>+COUNTIF(F392:AJ392,"－")</f>
        <v>0</v>
      </c>
      <c r="AR392" s="145">
        <f t="shared" si="270"/>
        <v>0</v>
      </c>
    </row>
    <row r="393" spans="2:44" s="199" customFormat="1" x14ac:dyDescent="0.45">
      <c r="B393" s="146"/>
      <c r="C393" s="147"/>
      <c r="D393" s="155" t="s">
        <v>31</v>
      </c>
      <c r="E393" s="137"/>
      <c r="F393" s="149"/>
      <c r="G393" s="150"/>
      <c r="H393" s="150"/>
      <c r="I393" s="150"/>
      <c r="J393" s="150"/>
      <c r="K393" s="150"/>
      <c r="L393" s="150"/>
      <c r="M393" s="150"/>
      <c r="N393" s="150"/>
      <c r="O393" s="150"/>
      <c r="P393" s="150"/>
      <c r="Q393" s="150"/>
      <c r="R393" s="150"/>
      <c r="S393" s="150"/>
      <c r="T393" s="150"/>
      <c r="U393" s="150"/>
      <c r="V393" s="150"/>
      <c r="W393" s="150"/>
      <c r="X393" s="150"/>
      <c r="Y393" s="150"/>
      <c r="Z393" s="150"/>
      <c r="AA393" s="150"/>
      <c r="AB393" s="150"/>
      <c r="AC393" s="150"/>
      <c r="AD393" s="150"/>
      <c r="AE393" s="150"/>
      <c r="AF393" s="150"/>
      <c r="AG393" s="150"/>
      <c r="AH393" s="150"/>
      <c r="AI393" s="150"/>
      <c r="AJ393" s="206"/>
      <c r="AK393" s="141">
        <f t="shared" si="266"/>
        <v>0</v>
      </c>
      <c r="AL393" s="142">
        <f t="shared" si="267"/>
        <v>0</v>
      </c>
      <c r="AM393" s="142">
        <f t="shared" si="268"/>
        <v>0</v>
      </c>
      <c r="AN393" s="143" t="str">
        <f t="shared" si="269"/>
        <v/>
      </c>
      <c r="AO393" s="154"/>
      <c r="AP393" s="3"/>
      <c r="AQ393" s="145">
        <f t="shared" ref="AQ393:AQ394" si="271">+COUNTIF(F393:AJ393,"－")</f>
        <v>0</v>
      </c>
      <c r="AR393" s="145">
        <f t="shared" si="270"/>
        <v>0</v>
      </c>
    </row>
    <row r="394" spans="2:44" s="199" customFormat="1" x14ac:dyDescent="0.45">
      <c r="B394" s="157"/>
      <c r="C394" s="158"/>
      <c r="D394" s="159">
        <f>E$29</f>
        <v>0</v>
      </c>
      <c r="E394" s="160"/>
      <c r="F394" s="234"/>
      <c r="G394" s="214"/>
      <c r="H394" s="214"/>
      <c r="I394" s="214"/>
      <c r="J394" s="214"/>
      <c r="K394" s="214"/>
      <c r="L394" s="214"/>
      <c r="M394" s="214"/>
      <c r="N394" s="214"/>
      <c r="O394" s="214"/>
      <c r="P394" s="214"/>
      <c r="Q394" s="214"/>
      <c r="R394" s="214"/>
      <c r="S394" s="214"/>
      <c r="T394" s="214"/>
      <c r="U394" s="214"/>
      <c r="V394" s="214"/>
      <c r="W394" s="214"/>
      <c r="X394" s="214"/>
      <c r="Y394" s="214"/>
      <c r="Z394" s="214"/>
      <c r="AA394" s="214"/>
      <c r="AB394" s="214"/>
      <c r="AC394" s="214"/>
      <c r="AD394" s="214"/>
      <c r="AE394" s="214"/>
      <c r="AF394" s="214"/>
      <c r="AG394" s="214"/>
      <c r="AH394" s="214"/>
      <c r="AI394" s="214"/>
      <c r="AJ394" s="235"/>
      <c r="AK394" s="141">
        <f t="shared" si="266"/>
        <v>0</v>
      </c>
      <c r="AL394" s="142">
        <f t="shared" si="267"/>
        <v>0</v>
      </c>
      <c r="AM394" s="165">
        <f t="shared" si="268"/>
        <v>0</v>
      </c>
      <c r="AN394" s="143" t="str">
        <f t="shared" si="269"/>
        <v/>
      </c>
      <c r="AO394" s="154"/>
      <c r="AP394" s="3"/>
      <c r="AQ394" s="145">
        <f t="shared" si="271"/>
        <v>0</v>
      </c>
      <c r="AR394" s="145">
        <f t="shared" si="270"/>
        <v>0</v>
      </c>
    </row>
    <row r="395" spans="2:44" s="199" customFormat="1" ht="14.4" x14ac:dyDescent="0.45">
      <c r="B395" s="134" t="s">
        <v>32</v>
      </c>
      <c r="C395" s="135" t="s">
        <v>33</v>
      </c>
      <c r="D395" s="126" t="s">
        <v>10</v>
      </c>
      <c r="E395" s="166" t="s">
        <v>45</v>
      </c>
      <c r="F395" s="128" t="s">
        <v>48</v>
      </c>
      <c r="G395" s="129" t="s">
        <v>48</v>
      </c>
      <c r="H395" s="129" t="s">
        <v>48</v>
      </c>
      <c r="I395" s="129" t="s">
        <v>48</v>
      </c>
      <c r="J395" s="129" t="s">
        <v>48</v>
      </c>
      <c r="K395" s="129" t="s">
        <v>48</v>
      </c>
      <c r="L395" s="129" t="s">
        <v>48</v>
      </c>
      <c r="M395" s="129" t="s">
        <v>48</v>
      </c>
      <c r="N395" s="129" t="s">
        <v>48</v>
      </c>
      <c r="O395" s="129" t="s">
        <v>48</v>
      </c>
      <c r="P395" s="129" t="s">
        <v>48</v>
      </c>
      <c r="Q395" s="129" t="s">
        <v>48</v>
      </c>
      <c r="R395" s="129" t="s">
        <v>48</v>
      </c>
      <c r="S395" s="129" t="s">
        <v>48</v>
      </c>
      <c r="T395" s="129" t="s">
        <v>48</v>
      </c>
      <c r="U395" s="129" t="s">
        <v>48</v>
      </c>
      <c r="V395" s="129" t="s">
        <v>48</v>
      </c>
      <c r="W395" s="129" t="s">
        <v>48</v>
      </c>
      <c r="X395" s="129" t="s">
        <v>48</v>
      </c>
      <c r="Y395" s="129" t="s">
        <v>48</v>
      </c>
      <c r="Z395" s="129" t="s">
        <v>48</v>
      </c>
      <c r="AA395" s="129" t="s">
        <v>48</v>
      </c>
      <c r="AB395" s="129" t="s">
        <v>48</v>
      </c>
      <c r="AC395" s="129" t="s">
        <v>48</v>
      </c>
      <c r="AD395" s="129" t="s">
        <v>48</v>
      </c>
      <c r="AE395" s="129" t="s">
        <v>48</v>
      </c>
      <c r="AF395" s="129" t="s">
        <v>48</v>
      </c>
      <c r="AG395" s="129" t="s">
        <v>48</v>
      </c>
      <c r="AH395" s="129" t="s">
        <v>48</v>
      </c>
      <c r="AI395" s="129" t="s">
        <v>48</v>
      </c>
      <c r="AJ395" s="231" t="s">
        <v>48</v>
      </c>
      <c r="AK395" s="168"/>
      <c r="AL395" s="145"/>
      <c r="AM395" s="169"/>
      <c r="AN395" s="170"/>
      <c r="AO395" s="154"/>
      <c r="AP395" s="3"/>
      <c r="AQ395" s="7"/>
      <c r="AR395" s="7"/>
    </row>
    <row r="396" spans="2:44" s="199" customFormat="1" x14ac:dyDescent="0.45">
      <c r="B396" s="146"/>
      <c r="C396" s="147"/>
      <c r="D396" s="171" t="s">
        <v>26</v>
      </c>
      <c r="E396" s="137"/>
      <c r="F396" s="213"/>
      <c r="G396" s="163"/>
      <c r="H396" s="163"/>
      <c r="I396" s="163"/>
      <c r="J396" s="163"/>
      <c r="K396" s="163"/>
      <c r="L396" s="163"/>
      <c r="M396" s="163"/>
      <c r="N396" s="163"/>
      <c r="O396" s="163"/>
      <c r="P396" s="163"/>
      <c r="Q396" s="163"/>
      <c r="R396" s="163"/>
      <c r="S396" s="163"/>
      <c r="T396" s="163"/>
      <c r="U396" s="163"/>
      <c r="V396" s="163"/>
      <c r="W396" s="163"/>
      <c r="X396" s="163"/>
      <c r="Y396" s="163"/>
      <c r="Z396" s="163"/>
      <c r="AA396" s="163"/>
      <c r="AB396" s="163"/>
      <c r="AC396" s="163"/>
      <c r="AD396" s="163"/>
      <c r="AE396" s="163"/>
      <c r="AF396" s="163"/>
      <c r="AG396" s="163"/>
      <c r="AH396" s="163"/>
      <c r="AI396" s="163"/>
      <c r="AJ396" s="236"/>
      <c r="AK396" s="141">
        <f>IF(D396="","",COUNT($F$386:$AJ$386)-AL396)</f>
        <v>0</v>
      </c>
      <c r="AL396" s="142">
        <f>IF(D396="","",AQ396+AR396)</f>
        <v>0</v>
      </c>
      <c r="AM396" s="142">
        <f>IF(D396="","",COUNTIF(F396:AJ396,"休"))</f>
        <v>0</v>
      </c>
      <c r="AN396" s="143" t="str">
        <f>IF(D396="","",IFERROR(ROUND(AM396/AK396,3),""))</f>
        <v/>
      </c>
      <c r="AO396" s="154"/>
      <c r="AP396" s="3"/>
      <c r="AQ396" s="145">
        <f>+COUNTIF(F396:AJ396,"－")</f>
        <v>0</v>
      </c>
      <c r="AR396" s="145">
        <f>+COUNTIF(F396:AJ396,"外")</f>
        <v>0</v>
      </c>
    </row>
    <row r="397" spans="2:44" s="199" customFormat="1" x14ac:dyDescent="0.45">
      <c r="B397" s="146"/>
      <c r="C397" s="147"/>
      <c r="D397" s="148" t="s">
        <v>28</v>
      </c>
      <c r="E397" s="172"/>
      <c r="F397" s="149"/>
      <c r="G397" s="150"/>
      <c r="H397" s="150"/>
      <c r="I397" s="150"/>
      <c r="J397" s="150"/>
      <c r="K397" s="150"/>
      <c r="L397" s="150"/>
      <c r="M397" s="150"/>
      <c r="N397" s="150"/>
      <c r="O397" s="150"/>
      <c r="P397" s="150"/>
      <c r="Q397" s="150"/>
      <c r="R397" s="150"/>
      <c r="S397" s="150"/>
      <c r="T397" s="150"/>
      <c r="U397" s="150"/>
      <c r="V397" s="150"/>
      <c r="W397" s="150"/>
      <c r="X397" s="150"/>
      <c r="Y397" s="150"/>
      <c r="Z397" s="150"/>
      <c r="AA397" s="150"/>
      <c r="AB397" s="150"/>
      <c r="AC397" s="150"/>
      <c r="AD397" s="150"/>
      <c r="AE397" s="150"/>
      <c r="AF397" s="150"/>
      <c r="AG397" s="150"/>
      <c r="AH397" s="150"/>
      <c r="AI397" s="150"/>
      <c r="AJ397" s="206"/>
      <c r="AK397" s="141">
        <f t="shared" ref="AK397:AK399" si="272">IF(D397="","",COUNT($F$386:$AJ$386)-AL397)</f>
        <v>0</v>
      </c>
      <c r="AL397" s="142">
        <f t="shared" ref="AL397:AL399" si="273">IF(D397="","",AQ397+AR397)</f>
        <v>0</v>
      </c>
      <c r="AM397" s="142">
        <f t="shared" ref="AM397:AM399" si="274">IF(D397="","",COUNTIF(F397:AJ397,"休"))</f>
        <v>0</v>
      </c>
      <c r="AN397" s="143" t="str">
        <f t="shared" ref="AN397:AN399" si="275">IF(D397="","",IFERROR(ROUND(AM397/AK397,3),""))</f>
        <v/>
      </c>
      <c r="AO397" s="154"/>
      <c r="AP397" s="3"/>
      <c r="AQ397" s="145">
        <f>+COUNTIF(F397:AJ397,"－")</f>
        <v>0</v>
      </c>
      <c r="AR397" s="145">
        <f>+COUNTIF(F397:AJ397,"外")</f>
        <v>0</v>
      </c>
    </row>
    <row r="398" spans="2:44" s="199" customFormat="1" x14ac:dyDescent="0.45">
      <c r="B398" s="146"/>
      <c r="C398" s="147"/>
      <c r="D398" s="3"/>
      <c r="E398" s="172"/>
      <c r="F398" s="149"/>
      <c r="G398" s="150"/>
      <c r="H398" s="150"/>
      <c r="I398" s="150"/>
      <c r="J398" s="150"/>
      <c r="K398" s="150"/>
      <c r="L398" s="150"/>
      <c r="M398" s="150"/>
      <c r="N398" s="150"/>
      <c r="O398" s="150"/>
      <c r="P398" s="150"/>
      <c r="Q398" s="150"/>
      <c r="R398" s="150"/>
      <c r="S398" s="150"/>
      <c r="T398" s="150"/>
      <c r="U398" s="150"/>
      <c r="V398" s="150"/>
      <c r="W398" s="150"/>
      <c r="X398" s="150"/>
      <c r="Y398" s="150"/>
      <c r="Z398" s="150"/>
      <c r="AA398" s="150"/>
      <c r="AB398" s="150"/>
      <c r="AC398" s="150"/>
      <c r="AD398" s="150"/>
      <c r="AE398" s="150"/>
      <c r="AF398" s="150"/>
      <c r="AG398" s="150"/>
      <c r="AH398" s="150"/>
      <c r="AI398" s="150"/>
      <c r="AJ398" s="206"/>
      <c r="AK398" s="141" t="str">
        <f t="shared" si="272"/>
        <v/>
      </c>
      <c r="AL398" s="142" t="str">
        <f t="shared" si="273"/>
        <v/>
      </c>
      <c r="AM398" s="142" t="str">
        <f t="shared" si="274"/>
        <v/>
      </c>
      <c r="AN398" s="143" t="str">
        <f t="shared" si="275"/>
        <v/>
      </c>
      <c r="AO398" s="154"/>
      <c r="AP398" s="3"/>
      <c r="AQ398" s="145">
        <f>+COUNTIF(F398:AJ398,"－")</f>
        <v>0</v>
      </c>
      <c r="AR398" s="145">
        <f>+COUNTIF(F398:AJ398,"外")</f>
        <v>0</v>
      </c>
    </row>
    <row r="399" spans="2:44" s="199" customFormat="1" x14ac:dyDescent="0.45">
      <c r="B399" s="146"/>
      <c r="C399" s="158"/>
      <c r="D399" s="173"/>
      <c r="E399" s="174"/>
      <c r="F399" s="234"/>
      <c r="G399" s="214"/>
      <c r="H399" s="214"/>
      <c r="I399" s="214"/>
      <c r="J399" s="214"/>
      <c r="K399" s="214"/>
      <c r="L399" s="214"/>
      <c r="M399" s="214"/>
      <c r="N399" s="214"/>
      <c r="O399" s="214"/>
      <c r="P399" s="214"/>
      <c r="Q399" s="214"/>
      <c r="R399" s="214"/>
      <c r="S399" s="214"/>
      <c r="T399" s="214"/>
      <c r="U399" s="214"/>
      <c r="V399" s="214"/>
      <c r="W399" s="214"/>
      <c r="X399" s="214"/>
      <c r="Y399" s="214"/>
      <c r="Z399" s="214"/>
      <c r="AA399" s="214"/>
      <c r="AB399" s="214"/>
      <c r="AC399" s="214"/>
      <c r="AD399" s="214"/>
      <c r="AE399" s="214"/>
      <c r="AF399" s="214"/>
      <c r="AG399" s="214"/>
      <c r="AH399" s="214"/>
      <c r="AI399" s="214"/>
      <c r="AJ399" s="235"/>
      <c r="AK399" s="141" t="str">
        <f t="shared" si="272"/>
        <v/>
      </c>
      <c r="AL399" s="142" t="str">
        <f t="shared" si="273"/>
        <v/>
      </c>
      <c r="AM399" s="142" t="str">
        <f t="shared" si="274"/>
        <v/>
      </c>
      <c r="AN399" s="143" t="str">
        <f t="shared" si="275"/>
        <v/>
      </c>
      <c r="AO399" s="154"/>
      <c r="AP399" s="3"/>
      <c r="AQ399" s="145">
        <f>+COUNTIF(F399:AJ399,"－")</f>
        <v>0</v>
      </c>
      <c r="AR399" s="145">
        <f>+COUNTIF(F399:AJ399,"外")</f>
        <v>0</v>
      </c>
    </row>
    <row r="400" spans="2:44" s="199" customFormat="1" ht="14.4" x14ac:dyDescent="0.45">
      <c r="B400" s="146"/>
      <c r="C400" s="135" t="s">
        <v>34</v>
      </c>
      <c r="D400" s="126" t="s">
        <v>10</v>
      </c>
      <c r="E400" s="176" t="s">
        <v>45</v>
      </c>
      <c r="F400" s="128" t="s">
        <v>47</v>
      </c>
      <c r="G400" s="129" t="s">
        <v>47</v>
      </c>
      <c r="H400" s="129" t="s">
        <v>47</v>
      </c>
      <c r="I400" s="129" t="s">
        <v>47</v>
      </c>
      <c r="J400" s="129" t="s">
        <v>47</v>
      </c>
      <c r="K400" s="129" t="s">
        <v>47</v>
      </c>
      <c r="L400" s="129" t="s">
        <v>47</v>
      </c>
      <c r="M400" s="129" t="s">
        <v>47</v>
      </c>
      <c r="N400" s="129" t="s">
        <v>47</v>
      </c>
      <c r="O400" s="129" t="s">
        <v>47</v>
      </c>
      <c r="P400" s="129" t="s">
        <v>47</v>
      </c>
      <c r="Q400" s="129" t="s">
        <v>47</v>
      </c>
      <c r="R400" s="129" t="s">
        <v>47</v>
      </c>
      <c r="S400" s="129" t="s">
        <v>47</v>
      </c>
      <c r="T400" s="129" t="s">
        <v>47</v>
      </c>
      <c r="U400" s="129" t="s">
        <v>47</v>
      </c>
      <c r="V400" s="129" t="s">
        <v>47</v>
      </c>
      <c r="W400" s="129" t="s">
        <v>47</v>
      </c>
      <c r="X400" s="129" t="s">
        <v>47</v>
      </c>
      <c r="Y400" s="129" t="s">
        <v>47</v>
      </c>
      <c r="Z400" s="129" t="s">
        <v>47</v>
      </c>
      <c r="AA400" s="129" t="s">
        <v>47</v>
      </c>
      <c r="AB400" s="129" t="s">
        <v>47</v>
      </c>
      <c r="AC400" s="129" t="s">
        <v>47</v>
      </c>
      <c r="AD400" s="129" t="s">
        <v>47</v>
      </c>
      <c r="AE400" s="129" t="s">
        <v>47</v>
      </c>
      <c r="AF400" s="129" t="s">
        <v>47</v>
      </c>
      <c r="AG400" s="129" t="s">
        <v>47</v>
      </c>
      <c r="AH400" s="129" t="s">
        <v>47</v>
      </c>
      <c r="AI400" s="129" t="s">
        <v>47</v>
      </c>
      <c r="AJ400" s="231" t="s">
        <v>47</v>
      </c>
      <c r="AK400" s="168"/>
      <c r="AL400" s="145"/>
      <c r="AM400" s="177"/>
      <c r="AN400" s="170"/>
      <c r="AO400" s="154"/>
      <c r="AP400" s="3"/>
      <c r="AQ400" s="7"/>
      <c r="AR400" s="7"/>
    </row>
    <row r="401" spans="2:44" s="199" customFormat="1" x14ac:dyDescent="0.45">
      <c r="B401" s="146"/>
      <c r="C401" s="147"/>
      <c r="D401" s="178" t="s">
        <v>28</v>
      </c>
      <c r="E401" s="137"/>
      <c r="F401" s="213"/>
      <c r="G401" s="163"/>
      <c r="H401" s="163"/>
      <c r="I401" s="163"/>
      <c r="J401" s="163"/>
      <c r="K401" s="163"/>
      <c r="L401" s="163"/>
      <c r="M401" s="163"/>
      <c r="N401" s="163"/>
      <c r="O401" s="163"/>
      <c r="P401" s="163"/>
      <c r="Q401" s="163"/>
      <c r="R401" s="163"/>
      <c r="S401" s="163"/>
      <c r="T401" s="163"/>
      <c r="U401" s="163"/>
      <c r="V401" s="163"/>
      <c r="W401" s="163"/>
      <c r="X401" s="163"/>
      <c r="Y401" s="163"/>
      <c r="Z401" s="163"/>
      <c r="AA401" s="163"/>
      <c r="AB401" s="163"/>
      <c r="AC401" s="163"/>
      <c r="AD401" s="163"/>
      <c r="AE401" s="163"/>
      <c r="AF401" s="163"/>
      <c r="AG401" s="163"/>
      <c r="AH401" s="163"/>
      <c r="AI401" s="163"/>
      <c r="AJ401" s="236"/>
      <c r="AK401" s="141">
        <f>IF(D401="","",COUNT($F$386:$AJ$386)-AL401)</f>
        <v>0</v>
      </c>
      <c r="AL401" s="142">
        <f>IF(D401="","",AQ401+AR401)</f>
        <v>0</v>
      </c>
      <c r="AM401" s="142">
        <f>IF(D401="","",COUNTIF(F401:AJ401,"休"))</f>
        <v>0</v>
      </c>
      <c r="AN401" s="143" t="str">
        <f>IF(D401="","",IFERROR(ROUND(AM401/AK401,3),""))</f>
        <v/>
      </c>
      <c r="AO401" s="154"/>
      <c r="AP401" s="3"/>
      <c r="AQ401" s="145">
        <f>+COUNTIF(F401:AJ401,"－")</f>
        <v>0</v>
      </c>
      <c r="AR401" s="145">
        <f>+COUNTIF(F401:AJ401,"外")</f>
        <v>0</v>
      </c>
    </row>
    <row r="402" spans="2:44" s="199" customFormat="1" x14ac:dyDescent="0.45">
      <c r="B402" s="146"/>
      <c r="C402" s="147"/>
      <c r="D402" s="3"/>
      <c r="E402" s="172"/>
      <c r="F402" s="149"/>
      <c r="G402" s="150"/>
      <c r="H402" s="150"/>
      <c r="I402" s="150"/>
      <c r="J402" s="150"/>
      <c r="K402" s="150"/>
      <c r="L402" s="150"/>
      <c r="M402" s="150"/>
      <c r="N402" s="150"/>
      <c r="O402" s="150"/>
      <c r="P402" s="150"/>
      <c r="Q402" s="150"/>
      <c r="R402" s="150"/>
      <c r="S402" s="150"/>
      <c r="T402" s="150"/>
      <c r="U402" s="150"/>
      <c r="V402" s="150"/>
      <c r="W402" s="150"/>
      <c r="X402" s="150"/>
      <c r="Y402" s="150"/>
      <c r="Z402" s="150"/>
      <c r="AA402" s="150"/>
      <c r="AB402" s="150"/>
      <c r="AC402" s="150"/>
      <c r="AD402" s="150"/>
      <c r="AE402" s="150"/>
      <c r="AF402" s="150"/>
      <c r="AG402" s="150"/>
      <c r="AH402" s="150"/>
      <c r="AI402" s="150"/>
      <c r="AJ402" s="206"/>
      <c r="AK402" s="141" t="str">
        <f t="shared" ref="AK402:AK404" si="276">IF(D402="","",COUNT($F$386:$AJ$386)-AL402)</f>
        <v/>
      </c>
      <c r="AL402" s="142" t="str">
        <f t="shared" ref="AL402:AL404" si="277">IF(D402="","",AQ402+AR402)</f>
        <v/>
      </c>
      <c r="AM402" s="142" t="str">
        <f t="shared" ref="AM402:AM404" si="278">IF(D402="","",COUNTIF(F402:AJ402,"休"))</f>
        <v/>
      </c>
      <c r="AN402" s="143" t="str">
        <f t="shared" ref="AN402:AN404" si="279">IF(D402="","",IFERROR(ROUND(AM402/AK402,3),""))</f>
        <v/>
      </c>
      <c r="AO402" s="154"/>
      <c r="AP402" s="3"/>
      <c r="AQ402" s="145">
        <f>+COUNTIF(F402:AJ402,"－")</f>
        <v>0</v>
      </c>
      <c r="AR402" s="145">
        <f>+COUNTIF(F402:AJ402,"外")</f>
        <v>0</v>
      </c>
    </row>
    <row r="403" spans="2:44" s="199" customFormat="1" x14ac:dyDescent="0.45">
      <c r="B403" s="146"/>
      <c r="C403" s="147"/>
      <c r="D403" s="180"/>
      <c r="E403" s="172"/>
      <c r="F403" s="149"/>
      <c r="G403" s="150"/>
      <c r="H403" s="150"/>
      <c r="I403" s="150"/>
      <c r="J403" s="150"/>
      <c r="K403" s="150"/>
      <c r="L403" s="150"/>
      <c r="M403" s="150"/>
      <c r="N403" s="150"/>
      <c r="O403" s="150"/>
      <c r="P403" s="150"/>
      <c r="Q403" s="150"/>
      <c r="R403" s="150"/>
      <c r="S403" s="150"/>
      <c r="T403" s="150"/>
      <c r="U403" s="150"/>
      <c r="V403" s="150"/>
      <c r="W403" s="150"/>
      <c r="X403" s="150"/>
      <c r="Y403" s="150"/>
      <c r="Z403" s="150"/>
      <c r="AA403" s="150"/>
      <c r="AB403" s="150"/>
      <c r="AC403" s="150"/>
      <c r="AD403" s="150"/>
      <c r="AE403" s="150"/>
      <c r="AF403" s="150"/>
      <c r="AG403" s="150"/>
      <c r="AH403" s="150"/>
      <c r="AI403" s="150"/>
      <c r="AJ403" s="206"/>
      <c r="AK403" s="141" t="str">
        <f t="shared" si="276"/>
        <v/>
      </c>
      <c r="AL403" s="142" t="str">
        <f t="shared" si="277"/>
        <v/>
      </c>
      <c r="AM403" s="142" t="str">
        <f t="shared" si="278"/>
        <v/>
      </c>
      <c r="AN403" s="143" t="str">
        <f t="shared" si="279"/>
        <v/>
      </c>
      <c r="AO403" s="154"/>
      <c r="AP403" s="3"/>
      <c r="AQ403" s="145">
        <f>+COUNTIF(F403:AJ403,"－")</f>
        <v>0</v>
      </c>
      <c r="AR403" s="145">
        <f>+COUNTIF(F403:AJ403,"外")</f>
        <v>0</v>
      </c>
    </row>
    <row r="404" spans="2:44" s="199" customFormat="1" ht="13.8" thickBot="1" x14ac:dyDescent="0.5">
      <c r="B404" s="157"/>
      <c r="C404" s="158"/>
      <c r="D404" s="173"/>
      <c r="E404" s="174"/>
      <c r="F404" s="234"/>
      <c r="G404" s="214"/>
      <c r="H404" s="214"/>
      <c r="I404" s="214"/>
      <c r="J404" s="214"/>
      <c r="K404" s="214"/>
      <c r="L404" s="214"/>
      <c r="M404" s="214"/>
      <c r="N404" s="214"/>
      <c r="O404" s="214"/>
      <c r="P404" s="214"/>
      <c r="Q404" s="214"/>
      <c r="R404" s="214"/>
      <c r="S404" s="214"/>
      <c r="T404" s="214"/>
      <c r="U404" s="214"/>
      <c r="V404" s="214"/>
      <c r="W404" s="214"/>
      <c r="X404" s="214"/>
      <c r="Y404" s="214"/>
      <c r="Z404" s="214"/>
      <c r="AA404" s="214"/>
      <c r="AB404" s="214"/>
      <c r="AC404" s="214"/>
      <c r="AD404" s="214"/>
      <c r="AE404" s="214"/>
      <c r="AF404" s="214"/>
      <c r="AG404" s="214"/>
      <c r="AH404" s="214"/>
      <c r="AI404" s="214"/>
      <c r="AJ404" s="235"/>
      <c r="AK404" s="183" t="str">
        <f t="shared" si="276"/>
        <v/>
      </c>
      <c r="AL404" s="165" t="str">
        <f t="shared" si="277"/>
        <v/>
      </c>
      <c r="AM404" s="165" t="str">
        <f t="shared" si="278"/>
        <v/>
      </c>
      <c r="AN404" s="143" t="str">
        <f t="shared" si="279"/>
        <v/>
      </c>
      <c r="AO404" s="185"/>
      <c r="AP404" s="3"/>
      <c r="AQ404" s="145">
        <f>+COUNTIF(F404:AJ404,"－")</f>
        <v>0</v>
      </c>
      <c r="AR404" s="145">
        <f>+COUNTIF(F404:AJ404,"外")</f>
        <v>0</v>
      </c>
    </row>
    <row r="405" spans="2:44" s="199" customFormat="1" ht="13.8" thickBot="1" x14ac:dyDescent="0.5">
      <c r="B405" s="186"/>
      <c r="C405" s="187"/>
      <c r="D405" s="180"/>
      <c r="E405" s="98"/>
      <c r="F405" s="140"/>
      <c r="G405" s="140"/>
      <c r="H405" s="140"/>
      <c r="I405" s="140"/>
      <c r="J405" s="140"/>
      <c r="K405" s="140"/>
      <c r="L405" s="140"/>
      <c r="M405" s="140"/>
      <c r="N405" s="140"/>
      <c r="O405" s="140"/>
      <c r="P405" s="140"/>
      <c r="Q405" s="140"/>
      <c r="R405" s="140"/>
      <c r="S405" s="140"/>
      <c r="T405" s="140"/>
      <c r="U405" s="140"/>
      <c r="V405" s="140"/>
      <c r="W405" s="140"/>
      <c r="X405" s="140"/>
      <c r="Y405" s="140"/>
      <c r="Z405" s="140"/>
      <c r="AA405" s="140"/>
      <c r="AB405" s="140"/>
      <c r="AC405" s="140"/>
      <c r="AD405" s="140"/>
      <c r="AE405" s="140"/>
      <c r="AF405" s="140"/>
      <c r="AG405" s="140"/>
      <c r="AH405" s="140"/>
      <c r="AI405" s="140"/>
      <c r="AJ405" s="140"/>
      <c r="AK405" s="188"/>
      <c r="AL405" s="189"/>
      <c r="AM405" s="189"/>
      <c r="AN405" s="190" t="s">
        <v>46</v>
      </c>
      <c r="AO405" s="191" t="e">
        <f>IF(AO389&gt;=0.285,"OK","NG")</f>
        <v>#DIV/0!</v>
      </c>
      <c r="AP405" s="3"/>
      <c r="AQ405" s="189"/>
      <c r="AR405" s="189"/>
    </row>
    <row r="406" spans="2:44" s="199" customFormat="1" x14ac:dyDescent="0.45">
      <c r="E406" s="227"/>
      <c r="F406" s="227"/>
      <c r="G406" s="227"/>
      <c r="H406" s="227"/>
      <c r="I406" s="227"/>
      <c r="J406" s="227"/>
      <c r="K406" s="227"/>
      <c r="L406" s="227"/>
      <c r="M406" s="227"/>
      <c r="N406" s="227"/>
      <c r="O406" s="227"/>
      <c r="P406" s="227"/>
      <c r="Q406" s="227"/>
      <c r="R406" s="227"/>
      <c r="S406" s="227"/>
      <c r="T406" s="227"/>
      <c r="U406" s="227"/>
      <c r="V406" s="227"/>
      <c r="W406" s="227"/>
      <c r="X406" s="227"/>
      <c r="Y406" s="227"/>
      <c r="Z406" s="227"/>
      <c r="AA406" s="227"/>
      <c r="AB406" s="227"/>
      <c r="AC406" s="227"/>
      <c r="AD406" s="227"/>
      <c r="AE406" s="227"/>
      <c r="AF406" s="227"/>
      <c r="AG406" s="227"/>
      <c r="AH406" s="227"/>
      <c r="AI406" s="227"/>
      <c r="AJ406" s="227"/>
      <c r="AL406" s="227"/>
      <c r="AN406" s="228"/>
    </row>
    <row r="407" spans="2:44" hidden="1" x14ac:dyDescent="0.45">
      <c r="F407" s="4" t="e">
        <f>YEAR(F410)</f>
        <v>#VALUE!</v>
      </c>
      <c r="G407" s="4" t="e">
        <f>MONTH(F410)</f>
        <v>#VALUE!</v>
      </c>
    </row>
    <row r="408" spans="2:44" x14ac:dyDescent="0.45">
      <c r="B408" s="99"/>
      <c r="C408" s="100"/>
      <c r="D408" s="101"/>
      <c r="E408" s="193" t="s">
        <v>35</v>
      </c>
      <c r="F408" s="103" t="e">
        <f>F410</f>
        <v>#VALUE!</v>
      </c>
      <c r="G408" s="104"/>
      <c r="H408" s="104"/>
      <c r="I408" s="104"/>
      <c r="J408" s="104"/>
      <c r="K408" s="104"/>
      <c r="L408" s="104"/>
      <c r="M408" s="104"/>
      <c r="N408" s="104"/>
      <c r="O408" s="104"/>
      <c r="P408" s="104"/>
      <c r="Q408" s="104"/>
      <c r="R408" s="104"/>
      <c r="S408" s="104"/>
      <c r="T408" s="104"/>
      <c r="U408" s="104"/>
      <c r="V408" s="104"/>
      <c r="W408" s="104"/>
      <c r="X408" s="104"/>
      <c r="Y408" s="104"/>
      <c r="Z408" s="104"/>
      <c r="AA408" s="104"/>
      <c r="AB408" s="104"/>
      <c r="AC408" s="104"/>
      <c r="AD408" s="104"/>
      <c r="AE408" s="104"/>
      <c r="AF408" s="104"/>
      <c r="AG408" s="104"/>
      <c r="AH408" s="104"/>
      <c r="AI408" s="104"/>
      <c r="AJ408" s="104"/>
      <c r="AK408" s="215" t="s">
        <v>36</v>
      </c>
      <c r="AL408" s="216" t="s">
        <v>37</v>
      </c>
      <c r="AM408" s="217" t="s">
        <v>13</v>
      </c>
      <c r="AN408" s="28" t="s">
        <v>38</v>
      </c>
      <c r="AO408" s="26" t="s">
        <v>39</v>
      </c>
      <c r="AQ408" s="106" t="s">
        <v>40</v>
      </c>
      <c r="AR408" s="106" t="s">
        <v>41</v>
      </c>
    </row>
    <row r="409" spans="2:44" hidden="1" x14ac:dyDescent="0.45">
      <c r="B409" s="107"/>
      <c r="C409" s="108"/>
      <c r="D409" s="109"/>
      <c r="E409" s="194"/>
      <c r="F409" s="115" t="e">
        <f>DATE($F407,$G407,1)</f>
        <v>#VALUE!</v>
      </c>
      <c r="G409" s="115" t="e">
        <f t="shared" ref="G409:AJ409" si="280">F409+1</f>
        <v>#VALUE!</v>
      </c>
      <c r="H409" s="115" t="e">
        <f t="shared" si="280"/>
        <v>#VALUE!</v>
      </c>
      <c r="I409" s="115" t="e">
        <f t="shared" si="280"/>
        <v>#VALUE!</v>
      </c>
      <c r="J409" s="115" t="e">
        <f t="shared" si="280"/>
        <v>#VALUE!</v>
      </c>
      <c r="K409" s="115" t="e">
        <f t="shared" si="280"/>
        <v>#VALUE!</v>
      </c>
      <c r="L409" s="115" t="e">
        <f t="shared" si="280"/>
        <v>#VALUE!</v>
      </c>
      <c r="M409" s="115" t="e">
        <f t="shared" si="280"/>
        <v>#VALUE!</v>
      </c>
      <c r="N409" s="115" t="e">
        <f t="shared" si="280"/>
        <v>#VALUE!</v>
      </c>
      <c r="O409" s="115" t="e">
        <f t="shared" si="280"/>
        <v>#VALUE!</v>
      </c>
      <c r="P409" s="115" t="e">
        <f t="shared" si="280"/>
        <v>#VALUE!</v>
      </c>
      <c r="Q409" s="115" t="e">
        <f t="shared" si="280"/>
        <v>#VALUE!</v>
      </c>
      <c r="R409" s="115" t="e">
        <f t="shared" si="280"/>
        <v>#VALUE!</v>
      </c>
      <c r="S409" s="115" t="e">
        <f t="shared" si="280"/>
        <v>#VALUE!</v>
      </c>
      <c r="T409" s="115" t="e">
        <f t="shared" si="280"/>
        <v>#VALUE!</v>
      </c>
      <c r="U409" s="115" t="e">
        <f t="shared" si="280"/>
        <v>#VALUE!</v>
      </c>
      <c r="V409" s="115" t="e">
        <f t="shared" si="280"/>
        <v>#VALUE!</v>
      </c>
      <c r="W409" s="115" t="e">
        <f t="shared" si="280"/>
        <v>#VALUE!</v>
      </c>
      <c r="X409" s="115" t="e">
        <f t="shared" si="280"/>
        <v>#VALUE!</v>
      </c>
      <c r="Y409" s="115" t="e">
        <f t="shared" si="280"/>
        <v>#VALUE!</v>
      </c>
      <c r="Z409" s="115" t="e">
        <f t="shared" si="280"/>
        <v>#VALUE!</v>
      </c>
      <c r="AA409" s="115" t="e">
        <f t="shared" si="280"/>
        <v>#VALUE!</v>
      </c>
      <c r="AB409" s="115" t="e">
        <f t="shared" si="280"/>
        <v>#VALUE!</v>
      </c>
      <c r="AC409" s="115" t="e">
        <f t="shared" si="280"/>
        <v>#VALUE!</v>
      </c>
      <c r="AD409" s="115" t="e">
        <f t="shared" si="280"/>
        <v>#VALUE!</v>
      </c>
      <c r="AE409" s="115" t="e">
        <f t="shared" si="280"/>
        <v>#VALUE!</v>
      </c>
      <c r="AF409" s="115" t="e">
        <f t="shared" si="280"/>
        <v>#VALUE!</v>
      </c>
      <c r="AG409" s="115" t="e">
        <f t="shared" si="280"/>
        <v>#VALUE!</v>
      </c>
      <c r="AH409" s="115" t="e">
        <f t="shared" si="280"/>
        <v>#VALUE!</v>
      </c>
      <c r="AI409" s="115" t="e">
        <f t="shared" si="280"/>
        <v>#VALUE!</v>
      </c>
      <c r="AJ409" s="115" t="e">
        <f t="shared" si="280"/>
        <v>#VALUE!</v>
      </c>
      <c r="AK409" s="218"/>
      <c r="AL409" s="219"/>
      <c r="AM409" s="220"/>
      <c r="AN409" s="28"/>
      <c r="AO409" s="26"/>
      <c r="AQ409" s="106"/>
      <c r="AR409" s="106"/>
    </row>
    <row r="410" spans="2:44" x14ac:dyDescent="0.45">
      <c r="B410" s="107"/>
      <c r="C410" s="108"/>
      <c r="D410" s="109"/>
      <c r="E410" s="195" t="s">
        <v>42</v>
      </c>
      <c r="F410" s="196" t="e">
        <f>IF(EDATE(F385,1)&gt;$F$7,"",EDATE(F385,1))</f>
        <v>#VALUE!</v>
      </c>
      <c r="G410" s="115" t="e">
        <f t="shared" ref="G410:AJ410" si="281">IF(G409&gt;$F$7,"",IF(F410=EOMONTH(DATE($F407,$G407,1),0),"",IF(F410="","",F410+1)))</f>
        <v>#VALUE!</v>
      </c>
      <c r="H410" s="115" t="e">
        <f t="shared" si="281"/>
        <v>#VALUE!</v>
      </c>
      <c r="I410" s="115" t="e">
        <f t="shared" si="281"/>
        <v>#VALUE!</v>
      </c>
      <c r="J410" s="115" t="e">
        <f t="shared" si="281"/>
        <v>#VALUE!</v>
      </c>
      <c r="K410" s="115" t="e">
        <f t="shared" si="281"/>
        <v>#VALUE!</v>
      </c>
      <c r="L410" s="115" t="e">
        <f t="shared" si="281"/>
        <v>#VALUE!</v>
      </c>
      <c r="M410" s="115" t="e">
        <f t="shared" si="281"/>
        <v>#VALUE!</v>
      </c>
      <c r="N410" s="115" t="e">
        <f t="shared" si="281"/>
        <v>#VALUE!</v>
      </c>
      <c r="O410" s="115" t="e">
        <f t="shared" si="281"/>
        <v>#VALUE!</v>
      </c>
      <c r="P410" s="115" t="e">
        <f t="shared" si="281"/>
        <v>#VALUE!</v>
      </c>
      <c r="Q410" s="115" t="e">
        <f t="shared" si="281"/>
        <v>#VALUE!</v>
      </c>
      <c r="R410" s="115" t="e">
        <f t="shared" si="281"/>
        <v>#VALUE!</v>
      </c>
      <c r="S410" s="115" t="e">
        <f t="shared" si="281"/>
        <v>#VALUE!</v>
      </c>
      <c r="T410" s="115" t="e">
        <f t="shared" si="281"/>
        <v>#VALUE!</v>
      </c>
      <c r="U410" s="115" t="e">
        <f t="shared" si="281"/>
        <v>#VALUE!</v>
      </c>
      <c r="V410" s="115" t="e">
        <f t="shared" si="281"/>
        <v>#VALUE!</v>
      </c>
      <c r="W410" s="115" t="e">
        <f t="shared" si="281"/>
        <v>#VALUE!</v>
      </c>
      <c r="X410" s="115" t="e">
        <f t="shared" si="281"/>
        <v>#VALUE!</v>
      </c>
      <c r="Y410" s="115" t="e">
        <f t="shared" si="281"/>
        <v>#VALUE!</v>
      </c>
      <c r="Z410" s="115" t="e">
        <f t="shared" si="281"/>
        <v>#VALUE!</v>
      </c>
      <c r="AA410" s="115" t="e">
        <f t="shared" si="281"/>
        <v>#VALUE!</v>
      </c>
      <c r="AB410" s="115" t="e">
        <f t="shared" si="281"/>
        <v>#VALUE!</v>
      </c>
      <c r="AC410" s="115" t="e">
        <f t="shared" si="281"/>
        <v>#VALUE!</v>
      </c>
      <c r="AD410" s="115" t="e">
        <f t="shared" si="281"/>
        <v>#VALUE!</v>
      </c>
      <c r="AE410" s="115" t="e">
        <f t="shared" si="281"/>
        <v>#VALUE!</v>
      </c>
      <c r="AF410" s="115" t="e">
        <f t="shared" si="281"/>
        <v>#VALUE!</v>
      </c>
      <c r="AG410" s="115" t="e">
        <f t="shared" si="281"/>
        <v>#VALUE!</v>
      </c>
      <c r="AH410" s="115" t="e">
        <f t="shared" si="281"/>
        <v>#VALUE!</v>
      </c>
      <c r="AI410" s="115" t="e">
        <f t="shared" si="281"/>
        <v>#VALUE!</v>
      </c>
      <c r="AJ410" s="115" t="e">
        <f t="shared" si="281"/>
        <v>#VALUE!</v>
      </c>
      <c r="AK410" s="218"/>
      <c r="AL410" s="219"/>
      <c r="AM410" s="220"/>
      <c r="AN410" s="28"/>
      <c r="AO410" s="26"/>
      <c r="AQ410" s="106"/>
      <c r="AR410" s="106"/>
    </row>
    <row r="411" spans="2:44" s="199" customFormat="1" x14ac:dyDescent="0.45">
      <c r="B411" s="117"/>
      <c r="C411" s="118"/>
      <c r="D411" s="119"/>
      <c r="E411" s="197" t="s">
        <v>43</v>
      </c>
      <c r="F411" s="198" t="str">
        <f>IFERROR(TEXT(WEEKDAY(+F410),"aaa"),"")</f>
        <v/>
      </c>
      <c r="G411" s="198" t="str">
        <f t="shared" ref="G411:AJ411" si="282">IFERROR(TEXT(WEEKDAY(+G410),"aaa"),"")</f>
        <v/>
      </c>
      <c r="H411" s="198" t="str">
        <f t="shared" si="282"/>
        <v/>
      </c>
      <c r="I411" s="198" t="str">
        <f t="shared" si="282"/>
        <v/>
      </c>
      <c r="J411" s="198" t="str">
        <f t="shared" si="282"/>
        <v/>
      </c>
      <c r="K411" s="198" t="str">
        <f t="shared" si="282"/>
        <v/>
      </c>
      <c r="L411" s="198" t="str">
        <f t="shared" si="282"/>
        <v/>
      </c>
      <c r="M411" s="198" t="str">
        <f t="shared" si="282"/>
        <v/>
      </c>
      <c r="N411" s="198" t="str">
        <f t="shared" si="282"/>
        <v/>
      </c>
      <c r="O411" s="198" t="str">
        <f t="shared" si="282"/>
        <v/>
      </c>
      <c r="P411" s="198" t="str">
        <f t="shared" si="282"/>
        <v/>
      </c>
      <c r="Q411" s="198" t="str">
        <f t="shared" si="282"/>
        <v/>
      </c>
      <c r="R411" s="198" t="str">
        <f t="shared" si="282"/>
        <v/>
      </c>
      <c r="S411" s="198" t="str">
        <f t="shared" si="282"/>
        <v/>
      </c>
      <c r="T411" s="198" t="str">
        <f t="shared" si="282"/>
        <v/>
      </c>
      <c r="U411" s="198" t="str">
        <f t="shared" si="282"/>
        <v/>
      </c>
      <c r="V411" s="198" t="str">
        <f t="shared" si="282"/>
        <v/>
      </c>
      <c r="W411" s="198" t="str">
        <f t="shared" si="282"/>
        <v/>
      </c>
      <c r="X411" s="198" t="str">
        <f t="shared" si="282"/>
        <v/>
      </c>
      <c r="Y411" s="198" t="str">
        <f t="shared" si="282"/>
        <v/>
      </c>
      <c r="Z411" s="198" t="str">
        <f t="shared" si="282"/>
        <v/>
      </c>
      <c r="AA411" s="198" t="str">
        <f t="shared" si="282"/>
        <v/>
      </c>
      <c r="AB411" s="198" t="str">
        <f t="shared" si="282"/>
        <v/>
      </c>
      <c r="AC411" s="198" t="str">
        <f t="shared" si="282"/>
        <v/>
      </c>
      <c r="AD411" s="198" t="str">
        <f t="shared" si="282"/>
        <v/>
      </c>
      <c r="AE411" s="198" t="str">
        <f t="shared" si="282"/>
        <v/>
      </c>
      <c r="AF411" s="198" t="str">
        <f t="shared" si="282"/>
        <v/>
      </c>
      <c r="AG411" s="198" t="str">
        <f t="shared" si="282"/>
        <v/>
      </c>
      <c r="AH411" s="198" t="str">
        <f t="shared" si="282"/>
        <v/>
      </c>
      <c r="AI411" s="198" t="str">
        <f t="shared" si="282"/>
        <v/>
      </c>
      <c r="AJ411" s="198" t="str">
        <f t="shared" si="282"/>
        <v/>
      </c>
      <c r="AK411" s="218"/>
      <c r="AL411" s="219"/>
      <c r="AM411" s="220"/>
      <c r="AN411" s="28"/>
      <c r="AO411" s="26"/>
      <c r="AP411" s="3"/>
      <c r="AQ411" s="106"/>
      <c r="AR411" s="106"/>
    </row>
    <row r="412" spans="2:44" s="199" customFormat="1" ht="21" customHeight="1" x14ac:dyDescent="0.45">
      <c r="B412" s="200" t="s">
        <v>44</v>
      </c>
      <c r="C412" s="201" t="s">
        <v>9</v>
      </c>
      <c r="D412" s="126" t="s">
        <v>10</v>
      </c>
      <c r="E412" s="127" t="s">
        <v>45</v>
      </c>
      <c r="F412" s="128" t="s">
        <v>47</v>
      </c>
      <c r="G412" s="129" t="s">
        <v>47</v>
      </c>
      <c r="H412" s="129" t="s">
        <v>47</v>
      </c>
      <c r="I412" s="129" t="s">
        <v>47</v>
      </c>
      <c r="J412" s="129" t="s">
        <v>47</v>
      </c>
      <c r="K412" s="129" t="s">
        <v>47</v>
      </c>
      <c r="L412" s="129" t="s">
        <v>47</v>
      </c>
      <c r="M412" s="129" t="s">
        <v>47</v>
      </c>
      <c r="N412" s="129" t="s">
        <v>47</v>
      </c>
      <c r="O412" s="129" t="s">
        <v>47</v>
      </c>
      <c r="P412" s="129" t="s">
        <v>47</v>
      </c>
      <c r="Q412" s="129" t="s">
        <v>47</v>
      </c>
      <c r="R412" s="129" t="s">
        <v>47</v>
      </c>
      <c r="S412" s="129" t="s">
        <v>47</v>
      </c>
      <c r="T412" s="129" t="s">
        <v>47</v>
      </c>
      <c r="U412" s="129" t="s">
        <v>47</v>
      </c>
      <c r="V412" s="129" t="s">
        <v>47</v>
      </c>
      <c r="W412" s="129" t="s">
        <v>47</v>
      </c>
      <c r="X412" s="129" t="s">
        <v>47</v>
      </c>
      <c r="Y412" s="129" t="s">
        <v>47</v>
      </c>
      <c r="Z412" s="129" t="s">
        <v>47</v>
      </c>
      <c r="AA412" s="129" t="s">
        <v>47</v>
      </c>
      <c r="AB412" s="129" t="s">
        <v>47</v>
      </c>
      <c r="AC412" s="129" t="s">
        <v>47</v>
      </c>
      <c r="AD412" s="129" t="s">
        <v>47</v>
      </c>
      <c r="AE412" s="129" t="s">
        <v>47</v>
      </c>
      <c r="AF412" s="129" t="s">
        <v>47</v>
      </c>
      <c r="AG412" s="129" t="s">
        <v>47</v>
      </c>
      <c r="AH412" s="129" t="s">
        <v>47</v>
      </c>
      <c r="AI412" s="129" t="s">
        <v>47</v>
      </c>
      <c r="AJ412" s="231" t="s">
        <v>47</v>
      </c>
      <c r="AK412" s="221"/>
      <c r="AL412" s="222"/>
      <c r="AM412" s="223"/>
      <c r="AN412" s="131" t="s">
        <v>22</v>
      </c>
      <c r="AO412" s="130" t="s">
        <v>23</v>
      </c>
      <c r="AP412" s="3"/>
      <c r="AQ412" s="132"/>
      <c r="AR412" s="132"/>
    </row>
    <row r="413" spans="2:44" s="199" customFormat="1" ht="13.5" customHeight="1" x14ac:dyDescent="0.45">
      <c r="B413" s="134" t="s">
        <v>24</v>
      </c>
      <c r="C413" s="135" t="s">
        <v>25</v>
      </c>
      <c r="D413" s="136" t="s">
        <v>26</v>
      </c>
      <c r="E413" s="137"/>
      <c r="F413" s="232"/>
      <c r="G413" s="209"/>
      <c r="H413" s="209"/>
      <c r="I413" s="209"/>
      <c r="J413" s="209"/>
      <c r="K413" s="209"/>
      <c r="L413" s="209"/>
      <c r="M413" s="209"/>
      <c r="N413" s="209"/>
      <c r="O413" s="209"/>
      <c r="P413" s="209"/>
      <c r="Q413" s="209"/>
      <c r="R413" s="209"/>
      <c r="S413" s="209"/>
      <c r="T413" s="209"/>
      <c r="U413" s="209"/>
      <c r="V413" s="209"/>
      <c r="W413" s="209"/>
      <c r="X413" s="209"/>
      <c r="Y413" s="209"/>
      <c r="Z413" s="209"/>
      <c r="AA413" s="209"/>
      <c r="AB413" s="209"/>
      <c r="AC413" s="209"/>
      <c r="AD413" s="209"/>
      <c r="AE413" s="209"/>
      <c r="AF413" s="209"/>
      <c r="AG413" s="209"/>
      <c r="AH413" s="209"/>
      <c r="AI413" s="209"/>
      <c r="AJ413" s="233"/>
      <c r="AK413" s="141">
        <f>IF(D413="","",COUNT($F$410:$AJ$410)-AL413)</f>
        <v>0</v>
      </c>
      <c r="AL413" s="142">
        <f>IF(D413="","",AQ413+AR413)</f>
        <v>0</v>
      </c>
      <c r="AM413" s="142">
        <f>IF(D413="","",COUNTIF(F413:AJ413,"休"))</f>
        <v>0</v>
      </c>
      <c r="AN413" s="143" t="str">
        <f>IF(D413="","",IFERROR(ROUND(AM413/AK413,3),""))</f>
        <v/>
      </c>
      <c r="AO413" s="144" t="e">
        <f>ROUND(AVERAGE(AN413:AN428),3)</f>
        <v>#DIV/0!</v>
      </c>
      <c r="AP413" s="3"/>
      <c r="AQ413" s="145">
        <f>+COUNTIF(F413:AJ413,"－")</f>
        <v>0</v>
      </c>
      <c r="AR413" s="145">
        <f>+COUNTIF(F413:AJ413,"外")</f>
        <v>0</v>
      </c>
    </row>
    <row r="414" spans="2:44" s="199" customFormat="1" ht="13.5" customHeight="1" x14ac:dyDescent="0.45">
      <c r="B414" s="146"/>
      <c r="C414" s="147"/>
      <c r="D414" s="148" t="s">
        <v>28</v>
      </c>
      <c r="E414" s="137"/>
      <c r="F414" s="149"/>
      <c r="G414" s="150"/>
      <c r="H414" s="150"/>
      <c r="I414" s="150"/>
      <c r="J414" s="150"/>
      <c r="K414" s="150"/>
      <c r="L414" s="150"/>
      <c r="M414" s="150"/>
      <c r="N414" s="150"/>
      <c r="O414" s="150"/>
      <c r="P414" s="150"/>
      <c r="Q414" s="150"/>
      <c r="R414" s="150"/>
      <c r="S414" s="150"/>
      <c r="T414" s="150"/>
      <c r="U414" s="150"/>
      <c r="V414" s="150"/>
      <c r="W414" s="150"/>
      <c r="X414" s="150"/>
      <c r="Y414" s="150"/>
      <c r="Z414" s="150"/>
      <c r="AA414" s="150"/>
      <c r="AB414" s="150"/>
      <c r="AC414" s="150"/>
      <c r="AD414" s="150"/>
      <c r="AE414" s="150"/>
      <c r="AF414" s="150"/>
      <c r="AG414" s="150"/>
      <c r="AH414" s="150"/>
      <c r="AI414" s="150"/>
      <c r="AJ414" s="206"/>
      <c r="AK414" s="141">
        <f t="shared" ref="AK414:AK418" si="283">IF(D414="","",COUNT($F$410:$AJ$410)-AL414)</f>
        <v>0</v>
      </c>
      <c r="AL414" s="142">
        <f t="shared" ref="AL414:AL418" si="284">IF(D414="","",AQ414+AR414)</f>
        <v>0</v>
      </c>
      <c r="AM414" s="142">
        <f t="shared" ref="AM414:AM418" si="285">IF(D414="","",COUNTIF(F414:AJ414,"休"))</f>
        <v>0</v>
      </c>
      <c r="AN414" s="143" t="str">
        <f t="shared" ref="AN414:AN418" si="286">IF(D414="","",IFERROR(ROUND(AM414/AK414,3),""))</f>
        <v/>
      </c>
      <c r="AO414" s="154"/>
      <c r="AP414" s="3"/>
      <c r="AQ414" s="145">
        <f>+COUNTIF(F414:AJ414,"－")</f>
        <v>0</v>
      </c>
      <c r="AR414" s="145">
        <f>+COUNTIF(F414:AJ414,"外")</f>
        <v>0</v>
      </c>
    </row>
    <row r="415" spans="2:44" s="199" customFormat="1" x14ac:dyDescent="0.45">
      <c r="B415" s="146"/>
      <c r="C415" s="147"/>
      <c r="D415" s="155" t="s">
        <v>29</v>
      </c>
      <c r="E415" s="137"/>
      <c r="F415" s="149"/>
      <c r="G415" s="150"/>
      <c r="H415" s="150"/>
      <c r="I415" s="150"/>
      <c r="J415" s="150"/>
      <c r="K415" s="150"/>
      <c r="L415" s="150"/>
      <c r="M415" s="150"/>
      <c r="N415" s="150"/>
      <c r="O415" s="150"/>
      <c r="P415" s="150"/>
      <c r="Q415" s="150"/>
      <c r="R415" s="150"/>
      <c r="S415" s="150"/>
      <c r="T415" s="150"/>
      <c r="U415" s="150"/>
      <c r="V415" s="150"/>
      <c r="W415" s="150"/>
      <c r="X415" s="150"/>
      <c r="Y415" s="150"/>
      <c r="Z415" s="150"/>
      <c r="AA415" s="150"/>
      <c r="AB415" s="150"/>
      <c r="AC415" s="150"/>
      <c r="AD415" s="150"/>
      <c r="AE415" s="150"/>
      <c r="AF415" s="150"/>
      <c r="AG415" s="150"/>
      <c r="AH415" s="150"/>
      <c r="AI415" s="150"/>
      <c r="AJ415" s="206"/>
      <c r="AK415" s="141">
        <f t="shared" si="283"/>
        <v>0</v>
      </c>
      <c r="AL415" s="142">
        <f t="shared" si="284"/>
        <v>0</v>
      </c>
      <c r="AM415" s="142">
        <f t="shared" si="285"/>
        <v>0</v>
      </c>
      <c r="AN415" s="143" t="str">
        <f t="shared" si="286"/>
        <v/>
      </c>
      <c r="AO415" s="154"/>
      <c r="AP415" s="3"/>
      <c r="AQ415" s="145">
        <f>+COUNTIF(F415:AJ415,"－")</f>
        <v>0</v>
      </c>
      <c r="AR415" s="145">
        <f t="shared" ref="AR415:AR418" si="287">+COUNTIF(F415:AJ415,"外")</f>
        <v>0</v>
      </c>
    </row>
    <row r="416" spans="2:44" s="199" customFormat="1" x14ac:dyDescent="0.45">
      <c r="B416" s="146"/>
      <c r="C416" s="147"/>
      <c r="D416" s="155" t="s">
        <v>30</v>
      </c>
      <c r="E416" s="156"/>
      <c r="F416" s="149"/>
      <c r="G416" s="150"/>
      <c r="H416" s="150"/>
      <c r="I416" s="150"/>
      <c r="J416" s="150"/>
      <c r="K416" s="150"/>
      <c r="L416" s="150"/>
      <c r="M416" s="150"/>
      <c r="N416" s="150"/>
      <c r="O416" s="150"/>
      <c r="P416" s="150"/>
      <c r="Q416" s="150"/>
      <c r="R416" s="150"/>
      <c r="S416" s="150"/>
      <c r="T416" s="150"/>
      <c r="U416" s="150"/>
      <c r="V416" s="150"/>
      <c r="W416" s="150"/>
      <c r="X416" s="150"/>
      <c r="Y416" s="150"/>
      <c r="Z416" s="150"/>
      <c r="AA416" s="150"/>
      <c r="AB416" s="150"/>
      <c r="AC416" s="150"/>
      <c r="AD416" s="150"/>
      <c r="AE416" s="150"/>
      <c r="AF416" s="150"/>
      <c r="AG416" s="150"/>
      <c r="AH416" s="150"/>
      <c r="AI416" s="150"/>
      <c r="AJ416" s="206"/>
      <c r="AK416" s="141">
        <f t="shared" si="283"/>
        <v>0</v>
      </c>
      <c r="AL416" s="142">
        <f t="shared" si="284"/>
        <v>0</v>
      </c>
      <c r="AM416" s="142">
        <f t="shared" si="285"/>
        <v>0</v>
      </c>
      <c r="AN416" s="143" t="str">
        <f t="shared" si="286"/>
        <v/>
      </c>
      <c r="AO416" s="154"/>
      <c r="AP416" s="3"/>
      <c r="AQ416" s="145">
        <f>+COUNTIF(F416:AJ416,"－")</f>
        <v>0</v>
      </c>
      <c r="AR416" s="145">
        <f t="shared" si="287"/>
        <v>0</v>
      </c>
    </row>
    <row r="417" spans="2:44" s="199" customFormat="1" x14ac:dyDescent="0.45">
      <c r="B417" s="146"/>
      <c r="C417" s="147"/>
      <c r="D417" s="155" t="s">
        <v>31</v>
      </c>
      <c r="E417" s="137"/>
      <c r="F417" s="149"/>
      <c r="G417" s="150"/>
      <c r="H417" s="150"/>
      <c r="I417" s="150"/>
      <c r="J417" s="150"/>
      <c r="K417" s="150"/>
      <c r="L417" s="150"/>
      <c r="M417" s="150"/>
      <c r="N417" s="150"/>
      <c r="O417" s="150"/>
      <c r="P417" s="150"/>
      <c r="Q417" s="150"/>
      <c r="R417" s="150"/>
      <c r="S417" s="150"/>
      <c r="T417" s="150"/>
      <c r="U417" s="150"/>
      <c r="V417" s="150"/>
      <c r="W417" s="150"/>
      <c r="X417" s="150"/>
      <c r="Y417" s="150"/>
      <c r="Z417" s="150"/>
      <c r="AA417" s="150"/>
      <c r="AB417" s="150"/>
      <c r="AC417" s="150"/>
      <c r="AD417" s="150"/>
      <c r="AE417" s="150"/>
      <c r="AF417" s="150"/>
      <c r="AG417" s="150"/>
      <c r="AH417" s="150"/>
      <c r="AI417" s="150"/>
      <c r="AJ417" s="206"/>
      <c r="AK417" s="141">
        <f t="shared" si="283"/>
        <v>0</v>
      </c>
      <c r="AL417" s="142">
        <f t="shared" si="284"/>
        <v>0</v>
      </c>
      <c r="AM417" s="142">
        <f t="shared" si="285"/>
        <v>0</v>
      </c>
      <c r="AN417" s="143" t="str">
        <f t="shared" si="286"/>
        <v/>
      </c>
      <c r="AO417" s="154"/>
      <c r="AP417" s="3"/>
      <c r="AQ417" s="145">
        <f t="shared" ref="AQ417:AQ418" si="288">+COUNTIF(F417:AJ417,"－")</f>
        <v>0</v>
      </c>
      <c r="AR417" s="145">
        <f t="shared" si="287"/>
        <v>0</v>
      </c>
    </row>
    <row r="418" spans="2:44" s="199" customFormat="1" x14ac:dyDescent="0.45">
      <c r="B418" s="157"/>
      <c r="C418" s="158"/>
      <c r="D418" s="159">
        <f>E$29</f>
        <v>0</v>
      </c>
      <c r="E418" s="160"/>
      <c r="F418" s="234"/>
      <c r="G418" s="214"/>
      <c r="H418" s="214"/>
      <c r="I418" s="214"/>
      <c r="J418" s="214"/>
      <c r="K418" s="214"/>
      <c r="L418" s="214"/>
      <c r="M418" s="214"/>
      <c r="N418" s="214"/>
      <c r="O418" s="214"/>
      <c r="P418" s="214"/>
      <c r="Q418" s="214"/>
      <c r="R418" s="214"/>
      <c r="S418" s="214"/>
      <c r="T418" s="214"/>
      <c r="U418" s="214"/>
      <c r="V418" s="214"/>
      <c r="W418" s="214"/>
      <c r="X418" s="214"/>
      <c r="Y418" s="214"/>
      <c r="Z418" s="214"/>
      <c r="AA418" s="214"/>
      <c r="AB418" s="214"/>
      <c r="AC418" s="214"/>
      <c r="AD418" s="214"/>
      <c r="AE418" s="214"/>
      <c r="AF418" s="214"/>
      <c r="AG418" s="214"/>
      <c r="AH418" s="214"/>
      <c r="AI418" s="214"/>
      <c r="AJ418" s="235"/>
      <c r="AK418" s="141">
        <f t="shared" si="283"/>
        <v>0</v>
      </c>
      <c r="AL418" s="142">
        <f t="shared" si="284"/>
        <v>0</v>
      </c>
      <c r="AM418" s="165">
        <f t="shared" si="285"/>
        <v>0</v>
      </c>
      <c r="AN418" s="143" t="str">
        <f t="shared" si="286"/>
        <v/>
      </c>
      <c r="AO418" s="154"/>
      <c r="AP418" s="3"/>
      <c r="AQ418" s="145">
        <f t="shared" si="288"/>
        <v>0</v>
      </c>
      <c r="AR418" s="145">
        <f t="shared" si="287"/>
        <v>0</v>
      </c>
    </row>
    <row r="419" spans="2:44" s="199" customFormat="1" ht="14.4" x14ac:dyDescent="0.45">
      <c r="B419" s="134" t="s">
        <v>32</v>
      </c>
      <c r="C419" s="135" t="s">
        <v>33</v>
      </c>
      <c r="D419" s="126" t="s">
        <v>10</v>
      </c>
      <c r="E419" s="166" t="s">
        <v>45</v>
      </c>
      <c r="F419" s="128" t="s">
        <v>48</v>
      </c>
      <c r="G419" s="129" t="s">
        <v>48</v>
      </c>
      <c r="H419" s="129" t="s">
        <v>48</v>
      </c>
      <c r="I419" s="129" t="s">
        <v>48</v>
      </c>
      <c r="J419" s="129" t="s">
        <v>48</v>
      </c>
      <c r="K419" s="129" t="s">
        <v>48</v>
      </c>
      <c r="L419" s="129" t="s">
        <v>48</v>
      </c>
      <c r="M419" s="129" t="s">
        <v>48</v>
      </c>
      <c r="N419" s="129" t="s">
        <v>48</v>
      </c>
      <c r="O419" s="129" t="s">
        <v>48</v>
      </c>
      <c r="P419" s="129" t="s">
        <v>48</v>
      </c>
      <c r="Q419" s="129" t="s">
        <v>48</v>
      </c>
      <c r="R419" s="129" t="s">
        <v>48</v>
      </c>
      <c r="S419" s="129" t="s">
        <v>48</v>
      </c>
      <c r="T419" s="129" t="s">
        <v>48</v>
      </c>
      <c r="U419" s="129" t="s">
        <v>48</v>
      </c>
      <c r="V419" s="129" t="s">
        <v>48</v>
      </c>
      <c r="W419" s="129" t="s">
        <v>48</v>
      </c>
      <c r="X419" s="129" t="s">
        <v>48</v>
      </c>
      <c r="Y419" s="129" t="s">
        <v>48</v>
      </c>
      <c r="Z419" s="129" t="s">
        <v>48</v>
      </c>
      <c r="AA419" s="129" t="s">
        <v>48</v>
      </c>
      <c r="AB419" s="129" t="s">
        <v>48</v>
      </c>
      <c r="AC419" s="129" t="s">
        <v>48</v>
      </c>
      <c r="AD419" s="129" t="s">
        <v>48</v>
      </c>
      <c r="AE419" s="129" t="s">
        <v>48</v>
      </c>
      <c r="AF419" s="129" t="s">
        <v>48</v>
      </c>
      <c r="AG419" s="129" t="s">
        <v>48</v>
      </c>
      <c r="AH419" s="129" t="s">
        <v>48</v>
      </c>
      <c r="AI419" s="129" t="s">
        <v>48</v>
      </c>
      <c r="AJ419" s="231" t="s">
        <v>48</v>
      </c>
      <c r="AK419" s="168"/>
      <c r="AL419" s="145"/>
      <c r="AM419" s="169"/>
      <c r="AN419" s="170"/>
      <c r="AO419" s="154"/>
      <c r="AP419" s="3"/>
      <c r="AQ419" s="7"/>
      <c r="AR419" s="7"/>
    </row>
    <row r="420" spans="2:44" s="199" customFormat="1" x14ac:dyDescent="0.45">
      <c r="B420" s="146"/>
      <c r="C420" s="147"/>
      <c r="D420" s="171" t="s">
        <v>26</v>
      </c>
      <c r="E420" s="137"/>
      <c r="F420" s="213"/>
      <c r="G420" s="163"/>
      <c r="H420" s="163"/>
      <c r="I420" s="163"/>
      <c r="J420" s="163"/>
      <c r="K420" s="163"/>
      <c r="L420" s="163"/>
      <c r="M420" s="163"/>
      <c r="N420" s="163"/>
      <c r="O420" s="163"/>
      <c r="P420" s="163"/>
      <c r="Q420" s="163"/>
      <c r="R420" s="163"/>
      <c r="S420" s="163"/>
      <c r="T420" s="163"/>
      <c r="U420" s="163"/>
      <c r="V420" s="163"/>
      <c r="W420" s="163"/>
      <c r="X420" s="163"/>
      <c r="Y420" s="163"/>
      <c r="Z420" s="163"/>
      <c r="AA420" s="163"/>
      <c r="AB420" s="163"/>
      <c r="AC420" s="163"/>
      <c r="AD420" s="163"/>
      <c r="AE420" s="163"/>
      <c r="AF420" s="163"/>
      <c r="AG420" s="163"/>
      <c r="AH420" s="163"/>
      <c r="AI420" s="163"/>
      <c r="AJ420" s="236"/>
      <c r="AK420" s="141">
        <f>IF(D420="","",COUNT($F$410:$AJ$410)-AL420)</f>
        <v>0</v>
      </c>
      <c r="AL420" s="142">
        <f>IF(D420="","",AQ420+AR420)</f>
        <v>0</v>
      </c>
      <c r="AM420" s="142">
        <f>IF(D420="","",COUNTIF(F420:AJ420,"休"))</f>
        <v>0</v>
      </c>
      <c r="AN420" s="143" t="str">
        <f>IF(D420="","",IFERROR(ROUND(AM420/AK420,3),""))</f>
        <v/>
      </c>
      <c r="AO420" s="154"/>
      <c r="AP420" s="3"/>
      <c r="AQ420" s="145">
        <f>+COUNTIF(F420:AJ420,"－")</f>
        <v>0</v>
      </c>
      <c r="AR420" s="145">
        <f>+COUNTIF(F420:AJ420,"外")</f>
        <v>0</v>
      </c>
    </row>
    <row r="421" spans="2:44" s="199" customFormat="1" x14ac:dyDescent="0.45">
      <c r="B421" s="146"/>
      <c r="C421" s="147"/>
      <c r="D421" s="148" t="s">
        <v>28</v>
      </c>
      <c r="E421" s="172"/>
      <c r="F421" s="149"/>
      <c r="G421" s="150"/>
      <c r="H421" s="150"/>
      <c r="I421" s="150"/>
      <c r="J421" s="150"/>
      <c r="K421" s="150"/>
      <c r="L421" s="150"/>
      <c r="M421" s="150"/>
      <c r="N421" s="150"/>
      <c r="O421" s="150"/>
      <c r="P421" s="150"/>
      <c r="Q421" s="150"/>
      <c r="R421" s="150"/>
      <c r="S421" s="150"/>
      <c r="T421" s="150"/>
      <c r="U421" s="150"/>
      <c r="V421" s="150"/>
      <c r="W421" s="150"/>
      <c r="X421" s="150"/>
      <c r="Y421" s="150"/>
      <c r="Z421" s="150"/>
      <c r="AA421" s="150"/>
      <c r="AB421" s="150"/>
      <c r="AC421" s="150"/>
      <c r="AD421" s="150"/>
      <c r="AE421" s="150"/>
      <c r="AF421" s="150"/>
      <c r="AG421" s="150"/>
      <c r="AH421" s="150"/>
      <c r="AI421" s="150"/>
      <c r="AJ421" s="206"/>
      <c r="AK421" s="141">
        <f t="shared" ref="AK421:AK423" si="289">IF(D421="","",COUNT($F$410:$AJ$410)-AL421)</f>
        <v>0</v>
      </c>
      <c r="AL421" s="142">
        <f t="shared" ref="AL421:AL423" si="290">IF(D421="","",AQ421+AR421)</f>
        <v>0</v>
      </c>
      <c r="AM421" s="142">
        <f t="shared" ref="AM421:AM423" si="291">IF(D421="","",COUNTIF(F421:AJ421,"休"))</f>
        <v>0</v>
      </c>
      <c r="AN421" s="143" t="str">
        <f t="shared" ref="AN421:AN423" si="292">IF(D421="","",IFERROR(ROUND(AM421/AK421,3),""))</f>
        <v/>
      </c>
      <c r="AO421" s="154"/>
      <c r="AP421" s="3"/>
      <c r="AQ421" s="145">
        <f>+COUNTIF(F421:AJ421,"－")</f>
        <v>0</v>
      </c>
      <c r="AR421" s="145">
        <f>+COUNTIF(F421:AJ421,"外")</f>
        <v>0</v>
      </c>
    </row>
    <row r="422" spans="2:44" s="199" customFormat="1" x14ac:dyDescent="0.45">
      <c r="B422" s="146"/>
      <c r="C422" s="147"/>
      <c r="D422" s="3"/>
      <c r="E422" s="172"/>
      <c r="F422" s="149"/>
      <c r="G422" s="150"/>
      <c r="H422" s="150"/>
      <c r="I422" s="150"/>
      <c r="J422" s="150"/>
      <c r="K422" s="150"/>
      <c r="L422" s="150"/>
      <c r="M422" s="150"/>
      <c r="N422" s="150"/>
      <c r="O422" s="150"/>
      <c r="P422" s="150"/>
      <c r="Q422" s="150"/>
      <c r="R422" s="150"/>
      <c r="S422" s="150"/>
      <c r="T422" s="150"/>
      <c r="U422" s="150"/>
      <c r="V422" s="150"/>
      <c r="W422" s="150"/>
      <c r="X422" s="150"/>
      <c r="Y422" s="150"/>
      <c r="Z422" s="150"/>
      <c r="AA422" s="150"/>
      <c r="AB422" s="150"/>
      <c r="AC422" s="150"/>
      <c r="AD422" s="150"/>
      <c r="AE422" s="150"/>
      <c r="AF422" s="150"/>
      <c r="AG422" s="150"/>
      <c r="AH422" s="150"/>
      <c r="AI422" s="150"/>
      <c r="AJ422" s="206"/>
      <c r="AK422" s="141" t="str">
        <f t="shared" si="289"/>
        <v/>
      </c>
      <c r="AL422" s="142" t="str">
        <f t="shared" si="290"/>
        <v/>
      </c>
      <c r="AM422" s="142" t="str">
        <f t="shared" si="291"/>
        <v/>
      </c>
      <c r="AN422" s="143" t="str">
        <f t="shared" si="292"/>
        <v/>
      </c>
      <c r="AO422" s="154"/>
      <c r="AP422" s="3"/>
      <c r="AQ422" s="145">
        <f>+COUNTIF(F422:AJ422,"－")</f>
        <v>0</v>
      </c>
      <c r="AR422" s="145">
        <f>+COUNTIF(F422:AJ422,"外")</f>
        <v>0</v>
      </c>
    </row>
    <row r="423" spans="2:44" s="199" customFormat="1" x14ac:dyDescent="0.45">
      <c r="B423" s="146"/>
      <c r="C423" s="158"/>
      <c r="D423" s="173"/>
      <c r="E423" s="174"/>
      <c r="F423" s="234"/>
      <c r="G423" s="214"/>
      <c r="H423" s="214"/>
      <c r="I423" s="214"/>
      <c r="J423" s="214"/>
      <c r="K423" s="214"/>
      <c r="L423" s="214"/>
      <c r="M423" s="214"/>
      <c r="N423" s="214"/>
      <c r="O423" s="214"/>
      <c r="P423" s="214"/>
      <c r="Q423" s="214"/>
      <c r="R423" s="214"/>
      <c r="S423" s="214"/>
      <c r="T423" s="214"/>
      <c r="U423" s="214"/>
      <c r="V423" s="214"/>
      <c r="W423" s="214"/>
      <c r="X423" s="214"/>
      <c r="Y423" s="214"/>
      <c r="Z423" s="214"/>
      <c r="AA423" s="214"/>
      <c r="AB423" s="214"/>
      <c r="AC423" s="214"/>
      <c r="AD423" s="214"/>
      <c r="AE423" s="214"/>
      <c r="AF423" s="214"/>
      <c r="AG423" s="214"/>
      <c r="AH423" s="214"/>
      <c r="AI423" s="214"/>
      <c r="AJ423" s="235"/>
      <c r="AK423" s="141" t="str">
        <f t="shared" si="289"/>
        <v/>
      </c>
      <c r="AL423" s="142" t="str">
        <f t="shared" si="290"/>
        <v/>
      </c>
      <c r="AM423" s="142" t="str">
        <f t="shared" si="291"/>
        <v/>
      </c>
      <c r="AN423" s="143" t="str">
        <f t="shared" si="292"/>
        <v/>
      </c>
      <c r="AO423" s="154"/>
      <c r="AP423" s="3"/>
      <c r="AQ423" s="145">
        <f>+COUNTIF(F423:AJ423,"－")</f>
        <v>0</v>
      </c>
      <c r="AR423" s="145">
        <f>+COUNTIF(F423:AJ423,"外")</f>
        <v>0</v>
      </c>
    </row>
    <row r="424" spans="2:44" s="199" customFormat="1" ht="14.4" x14ac:dyDescent="0.45">
      <c r="B424" s="146"/>
      <c r="C424" s="135" t="s">
        <v>34</v>
      </c>
      <c r="D424" s="126" t="s">
        <v>10</v>
      </c>
      <c r="E424" s="176" t="s">
        <v>45</v>
      </c>
      <c r="F424" s="128" t="s">
        <v>47</v>
      </c>
      <c r="G424" s="129" t="s">
        <v>47</v>
      </c>
      <c r="H424" s="129" t="s">
        <v>47</v>
      </c>
      <c r="I424" s="129" t="s">
        <v>47</v>
      </c>
      <c r="J424" s="129" t="s">
        <v>47</v>
      </c>
      <c r="K424" s="129" t="s">
        <v>47</v>
      </c>
      <c r="L424" s="129" t="s">
        <v>47</v>
      </c>
      <c r="M424" s="129" t="s">
        <v>47</v>
      </c>
      <c r="N424" s="129" t="s">
        <v>47</v>
      </c>
      <c r="O424" s="129" t="s">
        <v>47</v>
      </c>
      <c r="P424" s="129" t="s">
        <v>47</v>
      </c>
      <c r="Q424" s="129" t="s">
        <v>47</v>
      </c>
      <c r="R424" s="129" t="s">
        <v>47</v>
      </c>
      <c r="S424" s="129" t="s">
        <v>47</v>
      </c>
      <c r="T424" s="129" t="s">
        <v>47</v>
      </c>
      <c r="U424" s="129" t="s">
        <v>47</v>
      </c>
      <c r="V424" s="129" t="s">
        <v>47</v>
      </c>
      <c r="W424" s="129" t="s">
        <v>47</v>
      </c>
      <c r="X424" s="129" t="s">
        <v>47</v>
      </c>
      <c r="Y424" s="129" t="s">
        <v>47</v>
      </c>
      <c r="Z424" s="129" t="s">
        <v>47</v>
      </c>
      <c r="AA424" s="129" t="s">
        <v>47</v>
      </c>
      <c r="AB424" s="129" t="s">
        <v>47</v>
      </c>
      <c r="AC424" s="129" t="s">
        <v>47</v>
      </c>
      <c r="AD424" s="129" t="s">
        <v>47</v>
      </c>
      <c r="AE424" s="129" t="s">
        <v>47</v>
      </c>
      <c r="AF424" s="129" t="s">
        <v>47</v>
      </c>
      <c r="AG424" s="129" t="s">
        <v>47</v>
      </c>
      <c r="AH424" s="129" t="s">
        <v>47</v>
      </c>
      <c r="AI424" s="129" t="s">
        <v>47</v>
      </c>
      <c r="AJ424" s="231" t="s">
        <v>47</v>
      </c>
      <c r="AK424" s="168"/>
      <c r="AL424" s="145"/>
      <c r="AM424" s="177"/>
      <c r="AN424" s="170"/>
      <c r="AO424" s="154"/>
      <c r="AP424" s="3"/>
      <c r="AQ424" s="7"/>
      <c r="AR424" s="7"/>
    </row>
    <row r="425" spans="2:44" s="199" customFormat="1" x14ac:dyDescent="0.45">
      <c r="B425" s="146"/>
      <c r="C425" s="147"/>
      <c r="D425" s="178" t="s">
        <v>28</v>
      </c>
      <c r="E425" s="137"/>
      <c r="F425" s="213"/>
      <c r="G425" s="163"/>
      <c r="H425" s="163"/>
      <c r="I425" s="163"/>
      <c r="J425" s="163"/>
      <c r="K425" s="163"/>
      <c r="L425" s="163"/>
      <c r="M425" s="163"/>
      <c r="N425" s="163"/>
      <c r="O425" s="163"/>
      <c r="P425" s="163"/>
      <c r="Q425" s="163"/>
      <c r="R425" s="163"/>
      <c r="S425" s="163"/>
      <c r="T425" s="163"/>
      <c r="U425" s="163"/>
      <c r="V425" s="163"/>
      <c r="W425" s="163"/>
      <c r="X425" s="163"/>
      <c r="Y425" s="163"/>
      <c r="Z425" s="163"/>
      <c r="AA425" s="163"/>
      <c r="AB425" s="163"/>
      <c r="AC425" s="163"/>
      <c r="AD425" s="163"/>
      <c r="AE425" s="163"/>
      <c r="AF425" s="163"/>
      <c r="AG425" s="163"/>
      <c r="AH425" s="163"/>
      <c r="AI425" s="163"/>
      <c r="AJ425" s="236"/>
      <c r="AK425" s="141">
        <f>IF(D425="","",COUNT($F$410:$AJ$410)-AL425)</f>
        <v>0</v>
      </c>
      <c r="AL425" s="142">
        <f>IF(D425="","",AQ425+AR425)</f>
        <v>0</v>
      </c>
      <c r="AM425" s="142">
        <f>IF(D425="","",COUNTIF(F425:AJ425,"休"))</f>
        <v>0</v>
      </c>
      <c r="AN425" s="143" t="str">
        <f>IF(D425="","",IFERROR(ROUND(AM425/AK425,3),""))</f>
        <v/>
      </c>
      <c r="AO425" s="154"/>
      <c r="AP425" s="3"/>
      <c r="AQ425" s="145">
        <f>+COUNTIF(F425:AJ425,"－")</f>
        <v>0</v>
      </c>
      <c r="AR425" s="145">
        <f>+COUNTIF(F425:AJ425,"外")</f>
        <v>0</v>
      </c>
    </row>
    <row r="426" spans="2:44" s="199" customFormat="1" x14ac:dyDescent="0.45">
      <c r="B426" s="146"/>
      <c r="C426" s="147"/>
      <c r="D426" s="3"/>
      <c r="E426" s="172"/>
      <c r="F426" s="149"/>
      <c r="G426" s="150"/>
      <c r="H426" s="150"/>
      <c r="I426" s="150"/>
      <c r="J426" s="150"/>
      <c r="K426" s="150"/>
      <c r="L426" s="150"/>
      <c r="M426" s="150"/>
      <c r="N426" s="150"/>
      <c r="O426" s="150"/>
      <c r="P426" s="150"/>
      <c r="Q426" s="150"/>
      <c r="R426" s="150"/>
      <c r="S426" s="150"/>
      <c r="T426" s="150"/>
      <c r="U426" s="150"/>
      <c r="V426" s="150"/>
      <c r="W426" s="150"/>
      <c r="X426" s="150"/>
      <c r="Y426" s="150"/>
      <c r="Z426" s="150"/>
      <c r="AA426" s="150"/>
      <c r="AB426" s="150"/>
      <c r="AC426" s="150"/>
      <c r="AD426" s="150"/>
      <c r="AE426" s="150"/>
      <c r="AF426" s="150"/>
      <c r="AG426" s="150"/>
      <c r="AH426" s="150"/>
      <c r="AI426" s="150"/>
      <c r="AJ426" s="206"/>
      <c r="AK426" s="141" t="str">
        <f t="shared" ref="AK426:AK428" si="293">IF(D426="","",COUNT($F$410:$AJ$410)-AL426)</f>
        <v/>
      </c>
      <c r="AL426" s="142" t="str">
        <f t="shared" ref="AL426:AL428" si="294">IF(D426="","",AQ426+AR426)</f>
        <v/>
      </c>
      <c r="AM426" s="142" t="str">
        <f t="shared" ref="AM426:AM428" si="295">IF(D426="","",COUNTIF(F426:AJ426,"休"))</f>
        <v/>
      </c>
      <c r="AN426" s="143" t="str">
        <f t="shared" ref="AN426:AN428" si="296">IF(D426="","",IFERROR(ROUND(AM426/AK426,3),""))</f>
        <v/>
      </c>
      <c r="AO426" s="154"/>
      <c r="AP426" s="3"/>
      <c r="AQ426" s="145">
        <f>+COUNTIF(F426:AJ426,"－")</f>
        <v>0</v>
      </c>
      <c r="AR426" s="145">
        <f>+COUNTIF(F426:AJ426,"外")</f>
        <v>0</v>
      </c>
    </row>
    <row r="427" spans="2:44" s="199" customFormat="1" x14ac:dyDescent="0.45">
      <c r="B427" s="146"/>
      <c r="C427" s="147"/>
      <c r="D427" s="180"/>
      <c r="E427" s="172"/>
      <c r="F427" s="149"/>
      <c r="G427" s="150"/>
      <c r="H427" s="150"/>
      <c r="I427" s="150"/>
      <c r="J427" s="150"/>
      <c r="K427" s="150"/>
      <c r="L427" s="150"/>
      <c r="M427" s="150"/>
      <c r="N427" s="150"/>
      <c r="O427" s="150"/>
      <c r="P427" s="150"/>
      <c r="Q427" s="150"/>
      <c r="R427" s="150"/>
      <c r="S427" s="150"/>
      <c r="T427" s="150"/>
      <c r="U427" s="150"/>
      <c r="V427" s="150"/>
      <c r="W427" s="150"/>
      <c r="X427" s="150"/>
      <c r="Y427" s="150"/>
      <c r="Z427" s="150"/>
      <c r="AA427" s="150"/>
      <c r="AB427" s="150"/>
      <c r="AC427" s="150"/>
      <c r="AD427" s="150"/>
      <c r="AE427" s="150"/>
      <c r="AF427" s="150"/>
      <c r="AG427" s="150"/>
      <c r="AH427" s="150"/>
      <c r="AI427" s="150"/>
      <c r="AJ427" s="206"/>
      <c r="AK427" s="141" t="str">
        <f t="shared" si="293"/>
        <v/>
      </c>
      <c r="AL427" s="142" t="str">
        <f t="shared" si="294"/>
        <v/>
      </c>
      <c r="AM427" s="142" t="str">
        <f t="shared" si="295"/>
        <v/>
      </c>
      <c r="AN427" s="143" t="str">
        <f t="shared" si="296"/>
        <v/>
      </c>
      <c r="AO427" s="154"/>
      <c r="AP427" s="3"/>
      <c r="AQ427" s="145">
        <f>+COUNTIF(F427:AJ427,"－")</f>
        <v>0</v>
      </c>
      <c r="AR427" s="145">
        <f>+COUNTIF(F427:AJ427,"外")</f>
        <v>0</v>
      </c>
    </row>
    <row r="428" spans="2:44" s="199" customFormat="1" ht="13.8" thickBot="1" x14ac:dyDescent="0.5">
      <c r="B428" s="157"/>
      <c r="C428" s="158"/>
      <c r="D428" s="173"/>
      <c r="E428" s="174"/>
      <c r="F428" s="234"/>
      <c r="G428" s="214"/>
      <c r="H428" s="214"/>
      <c r="I428" s="214"/>
      <c r="J428" s="214"/>
      <c r="K428" s="214"/>
      <c r="L428" s="214"/>
      <c r="M428" s="214"/>
      <c r="N428" s="214"/>
      <c r="O428" s="214"/>
      <c r="P428" s="214"/>
      <c r="Q428" s="214"/>
      <c r="R428" s="214"/>
      <c r="S428" s="214"/>
      <c r="T428" s="214"/>
      <c r="U428" s="214"/>
      <c r="V428" s="214"/>
      <c r="W428" s="214"/>
      <c r="X428" s="214"/>
      <c r="Y428" s="214"/>
      <c r="Z428" s="214"/>
      <c r="AA428" s="214"/>
      <c r="AB428" s="214"/>
      <c r="AC428" s="214"/>
      <c r="AD428" s="214"/>
      <c r="AE428" s="214"/>
      <c r="AF428" s="214"/>
      <c r="AG428" s="214"/>
      <c r="AH428" s="214"/>
      <c r="AI428" s="214"/>
      <c r="AJ428" s="235"/>
      <c r="AK428" s="183" t="str">
        <f t="shared" si="293"/>
        <v/>
      </c>
      <c r="AL428" s="165" t="str">
        <f t="shared" si="294"/>
        <v/>
      </c>
      <c r="AM428" s="165" t="str">
        <f t="shared" si="295"/>
        <v/>
      </c>
      <c r="AN428" s="143" t="str">
        <f t="shared" si="296"/>
        <v/>
      </c>
      <c r="AO428" s="185"/>
      <c r="AP428" s="3"/>
      <c r="AQ428" s="145">
        <f>+COUNTIF(F428:AJ428,"－")</f>
        <v>0</v>
      </c>
      <c r="AR428" s="145">
        <f>+COUNTIF(F428:AJ428,"外")</f>
        <v>0</v>
      </c>
    </row>
    <row r="429" spans="2:44" s="199" customFormat="1" ht="13.8" thickBot="1" x14ac:dyDescent="0.5">
      <c r="B429" s="186"/>
      <c r="C429" s="187"/>
      <c r="D429" s="180"/>
      <c r="E429" s="98"/>
      <c r="F429" s="140"/>
      <c r="G429" s="140"/>
      <c r="H429" s="140"/>
      <c r="I429" s="140"/>
      <c r="J429" s="140"/>
      <c r="K429" s="140"/>
      <c r="L429" s="140"/>
      <c r="M429" s="140"/>
      <c r="N429" s="140"/>
      <c r="O429" s="140"/>
      <c r="P429" s="140"/>
      <c r="Q429" s="140"/>
      <c r="R429" s="140"/>
      <c r="S429" s="140"/>
      <c r="T429" s="140"/>
      <c r="U429" s="140"/>
      <c r="V429" s="140"/>
      <c r="W429" s="140"/>
      <c r="X429" s="140"/>
      <c r="Y429" s="140"/>
      <c r="Z429" s="140"/>
      <c r="AA429" s="140"/>
      <c r="AB429" s="140"/>
      <c r="AC429" s="140"/>
      <c r="AD429" s="140"/>
      <c r="AE429" s="140"/>
      <c r="AF429" s="140"/>
      <c r="AG429" s="140"/>
      <c r="AH429" s="140"/>
      <c r="AI429" s="140"/>
      <c r="AJ429" s="140"/>
      <c r="AK429" s="188"/>
      <c r="AL429" s="189"/>
      <c r="AM429" s="189"/>
      <c r="AN429" s="190" t="s">
        <v>46</v>
      </c>
      <c r="AO429" s="191" t="e">
        <f>IF(AO413&gt;=0.285,"OK","NG")</f>
        <v>#DIV/0!</v>
      </c>
      <c r="AP429" s="3"/>
      <c r="AQ429" s="189"/>
      <c r="AR429" s="189"/>
    </row>
    <row r="430" spans="2:44" s="199" customFormat="1" x14ac:dyDescent="0.45">
      <c r="E430" s="227"/>
      <c r="F430" s="227"/>
      <c r="G430" s="227"/>
      <c r="H430" s="227"/>
      <c r="I430" s="227"/>
      <c r="J430" s="227"/>
      <c r="K430" s="227"/>
      <c r="L430" s="227"/>
      <c r="M430" s="227"/>
      <c r="N430" s="227"/>
      <c r="O430" s="227"/>
      <c r="P430" s="227"/>
      <c r="Q430" s="227"/>
      <c r="R430" s="227"/>
      <c r="S430" s="227"/>
      <c r="T430" s="227"/>
      <c r="U430" s="227"/>
      <c r="V430" s="227"/>
      <c r="W430" s="227"/>
      <c r="X430" s="227"/>
      <c r="Y430" s="227"/>
      <c r="Z430" s="227"/>
      <c r="AA430" s="227"/>
      <c r="AB430" s="227"/>
      <c r="AC430" s="227"/>
      <c r="AD430" s="227"/>
      <c r="AE430" s="227"/>
      <c r="AF430" s="227"/>
      <c r="AG430" s="227"/>
      <c r="AH430" s="227"/>
      <c r="AI430" s="227"/>
      <c r="AJ430" s="227"/>
      <c r="AL430" s="227"/>
      <c r="AN430" s="228"/>
    </row>
    <row r="431" spans="2:44" hidden="1" x14ac:dyDescent="0.45">
      <c r="F431" s="4" t="e">
        <f>YEAR(F434)</f>
        <v>#VALUE!</v>
      </c>
      <c r="G431" s="4" t="e">
        <f>MONTH(F434)</f>
        <v>#VALUE!</v>
      </c>
    </row>
    <row r="432" spans="2:44" x14ac:dyDescent="0.45">
      <c r="B432" s="99"/>
      <c r="C432" s="100"/>
      <c r="D432" s="101"/>
      <c r="E432" s="193" t="s">
        <v>35</v>
      </c>
      <c r="F432" s="103" t="e">
        <f>F434</f>
        <v>#VALUE!</v>
      </c>
      <c r="G432" s="104"/>
      <c r="H432" s="104"/>
      <c r="I432" s="104"/>
      <c r="J432" s="104"/>
      <c r="K432" s="104"/>
      <c r="L432" s="104"/>
      <c r="M432" s="104"/>
      <c r="N432" s="104"/>
      <c r="O432" s="104"/>
      <c r="P432" s="104"/>
      <c r="Q432" s="104"/>
      <c r="R432" s="104"/>
      <c r="S432" s="104"/>
      <c r="T432" s="104"/>
      <c r="U432" s="104"/>
      <c r="V432" s="104"/>
      <c r="W432" s="104"/>
      <c r="X432" s="104"/>
      <c r="Y432" s="104"/>
      <c r="Z432" s="104"/>
      <c r="AA432" s="104"/>
      <c r="AB432" s="104"/>
      <c r="AC432" s="104"/>
      <c r="AD432" s="104"/>
      <c r="AE432" s="104"/>
      <c r="AF432" s="104"/>
      <c r="AG432" s="104"/>
      <c r="AH432" s="104"/>
      <c r="AI432" s="104"/>
      <c r="AJ432" s="104"/>
      <c r="AK432" s="215" t="s">
        <v>36</v>
      </c>
      <c r="AL432" s="216" t="s">
        <v>37</v>
      </c>
      <c r="AM432" s="217" t="s">
        <v>13</v>
      </c>
      <c r="AN432" s="28" t="s">
        <v>38</v>
      </c>
      <c r="AO432" s="26" t="s">
        <v>39</v>
      </c>
      <c r="AQ432" s="106" t="s">
        <v>40</v>
      </c>
      <c r="AR432" s="106" t="s">
        <v>41</v>
      </c>
    </row>
    <row r="433" spans="2:44" hidden="1" x14ac:dyDescent="0.45">
      <c r="B433" s="107"/>
      <c r="C433" s="108"/>
      <c r="D433" s="109"/>
      <c r="E433" s="194"/>
      <c r="F433" s="115" t="e">
        <f>DATE($F431,$G431,1)</f>
        <v>#VALUE!</v>
      </c>
      <c r="G433" s="115" t="e">
        <f t="shared" ref="G433:AJ433" si="297">F433+1</f>
        <v>#VALUE!</v>
      </c>
      <c r="H433" s="115" t="e">
        <f t="shared" si="297"/>
        <v>#VALUE!</v>
      </c>
      <c r="I433" s="115" t="e">
        <f t="shared" si="297"/>
        <v>#VALUE!</v>
      </c>
      <c r="J433" s="115" t="e">
        <f t="shared" si="297"/>
        <v>#VALUE!</v>
      </c>
      <c r="K433" s="115" t="e">
        <f t="shared" si="297"/>
        <v>#VALUE!</v>
      </c>
      <c r="L433" s="115" t="e">
        <f t="shared" si="297"/>
        <v>#VALUE!</v>
      </c>
      <c r="M433" s="115" t="e">
        <f t="shared" si="297"/>
        <v>#VALUE!</v>
      </c>
      <c r="N433" s="115" t="e">
        <f t="shared" si="297"/>
        <v>#VALUE!</v>
      </c>
      <c r="O433" s="115" t="e">
        <f t="shared" si="297"/>
        <v>#VALUE!</v>
      </c>
      <c r="P433" s="115" t="e">
        <f t="shared" si="297"/>
        <v>#VALUE!</v>
      </c>
      <c r="Q433" s="115" t="e">
        <f t="shared" si="297"/>
        <v>#VALUE!</v>
      </c>
      <c r="R433" s="115" t="e">
        <f t="shared" si="297"/>
        <v>#VALUE!</v>
      </c>
      <c r="S433" s="115" t="e">
        <f t="shared" si="297"/>
        <v>#VALUE!</v>
      </c>
      <c r="T433" s="115" t="e">
        <f t="shared" si="297"/>
        <v>#VALUE!</v>
      </c>
      <c r="U433" s="115" t="e">
        <f t="shared" si="297"/>
        <v>#VALUE!</v>
      </c>
      <c r="V433" s="115" t="e">
        <f t="shared" si="297"/>
        <v>#VALUE!</v>
      </c>
      <c r="W433" s="115" t="e">
        <f t="shared" si="297"/>
        <v>#VALUE!</v>
      </c>
      <c r="X433" s="115" t="e">
        <f t="shared" si="297"/>
        <v>#VALUE!</v>
      </c>
      <c r="Y433" s="115" t="e">
        <f t="shared" si="297"/>
        <v>#VALUE!</v>
      </c>
      <c r="Z433" s="115" t="e">
        <f t="shared" si="297"/>
        <v>#VALUE!</v>
      </c>
      <c r="AA433" s="115" t="e">
        <f t="shared" si="297"/>
        <v>#VALUE!</v>
      </c>
      <c r="AB433" s="115" t="e">
        <f t="shared" si="297"/>
        <v>#VALUE!</v>
      </c>
      <c r="AC433" s="115" t="e">
        <f t="shared" si="297"/>
        <v>#VALUE!</v>
      </c>
      <c r="AD433" s="115" t="e">
        <f t="shared" si="297"/>
        <v>#VALUE!</v>
      </c>
      <c r="AE433" s="115" t="e">
        <f t="shared" si="297"/>
        <v>#VALUE!</v>
      </c>
      <c r="AF433" s="115" t="e">
        <f t="shared" si="297"/>
        <v>#VALUE!</v>
      </c>
      <c r="AG433" s="115" t="e">
        <f t="shared" si="297"/>
        <v>#VALUE!</v>
      </c>
      <c r="AH433" s="115" t="e">
        <f t="shared" si="297"/>
        <v>#VALUE!</v>
      </c>
      <c r="AI433" s="115" t="e">
        <f t="shared" si="297"/>
        <v>#VALUE!</v>
      </c>
      <c r="AJ433" s="115" t="e">
        <f t="shared" si="297"/>
        <v>#VALUE!</v>
      </c>
      <c r="AK433" s="218"/>
      <c r="AL433" s="219"/>
      <c r="AM433" s="220"/>
      <c r="AN433" s="28"/>
      <c r="AO433" s="26"/>
      <c r="AQ433" s="106"/>
      <c r="AR433" s="106"/>
    </row>
    <row r="434" spans="2:44" x14ac:dyDescent="0.45">
      <c r="B434" s="107"/>
      <c r="C434" s="108"/>
      <c r="D434" s="109"/>
      <c r="E434" s="195" t="s">
        <v>42</v>
      </c>
      <c r="F434" s="196" t="e">
        <f>IF(EDATE(F409,1)&gt;$F$7,"",EDATE(F409,1))</f>
        <v>#VALUE!</v>
      </c>
      <c r="G434" s="115" t="e">
        <f t="shared" ref="G434:AJ434" si="298">IF(G433&gt;$F$7,"",IF(F434=EOMONTH(DATE($F431,$G431,1),0),"",IF(F434="","",F434+1)))</f>
        <v>#VALUE!</v>
      </c>
      <c r="H434" s="115" t="e">
        <f t="shared" si="298"/>
        <v>#VALUE!</v>
      </c>
      <c r="I434" s="115" t="e">
        <f t="shared" si="298"/>
        <v>#VALUE!</v>
      </c>
      <c r="J434" s="115" t="e">
        <f t="shared" si="298"/>
        <v>#VALUE!</v>
      </c>
      <c r="K434" s="115" t="e">
        <f t="shared" si="298"/>
        <v>#VALUE!</v>
      </c>
      <c r="L434" s="115" t="e">
        <f t="shared" si="298"/>
        <v>#VALUE!</v>
      </c>
      <c r="M434" s="115" t="e">
        <f t="shared" si="298"/>
        <v>#VALUE!</v>
      </c>
      <c r="N434" s="115" t="e">
        <f t="shared" si="298"/>
        <v>#VALUE!</v>
      </c>
      <c r="O434" s="115" t="e">
        <f t="shared" si="298"/>
        <v>#VALUE!</v>
      </c>
      <c r="P434" s="115" t="e">
        <f t="shared" si="298"/>
        <v>#VALUE!</v>
      </c>
      <c r="Q434" s="115" t="e">
        <f t="shared" si="298"/>
        <v>#VALUE!</v>
      </c>
      <c r="R434" s="115" t="e">
        <f t="shared" si="298"/>
        <v>#VALUE!</v>
      </c>
      <c r="S434" s="115" t="e">
        <f t="shared" si="298"/>
        <v>#VALUE!</v>
      </c>
      <c r="T434" s="115" t="e">
        <f t="shared" si="298"/>
        <v>#VALUE!</v>
      </c>
      <c r="U434" s="115" t="e">
        <f t="shared" si="298"/>
        <v>#VALUE!</v>
      </c>
      <c r="V434" s="115" t="e">
        <f t="shared" si="298"/>
        <v>#VALUE!</v>
      </c>
      <c r="W434" s="115" t="e">
        <f t="shared" si="298"/>
        <v>#VALUE!</v>
      </c>
      <c r="X434" s="115" t="e">
        <f t="shared" si="298"/>
        <v>#VALUE!</v>
      </c>
      <c r="Y434" s="115" t="e">
        <f t="shared" si="298"/>
        <v>#VALUE!</v>
      </c>
      <c r="Z434" s="115" t="e">
        <f t="shared" si="298"/>
        <v>#VALUE!</v>
      </c>
      <c r="AA434" s="115" t="e">
        <f t="shared" si="298"/>
        <v>#VALUE!</v>
      </c>
      <c r="AB434" s="115" t="e">
        <f t="shared" si="298"/>
        <v>#VALUE!</v>
      </c>
      <c r="AC434" s="115" t="e">
        <f t="shared" si="298"/>
        <v>#VALUE!</v>
      </c>
      <c r="AD434" s="115" t="e">
        <f t="shared" si="298"/>
        <v>#VALUE!</v>
      </c>
      <c r="AE434" s="115" t="e">
        <f t="shared" si="298"/>
        <v>#VALUE!</v>
      </c>
      <c r="AF434" s="115" t="e">
        <f t="shared" si="298"/>
        <v>#VALUE!</v>
      </c>
      <c r="AG434" s="115" t="e">
        <f t="shared" si="298"/>
        <v>#VALUE!</v>
      </c>
      <c r="AH434" s="115" t="e">
        <f t="shared" si="298"/>
        <v>#VALUE!</v>
      </c>
      <c r="AI434" s="115" t="e">
        <f t="shared" si="298"/>
        <v>#VALUE!</v>
      </c>
      <c r="AJ434" s="115" t="e">
        <f t="shared" si="298"/>
        <v>#VALUE!</v>
      </c>
      <c r="AK434" s="218"/>
      <c r="AL434" s="219"/>
      <c r="AM434" s="220"/>
      <c r="AN434" s="28"/>
      <c r="AO434" s="26"/>
      <c r="AQ434" s="106"/>
      <c r="AR434" s="106"/>
    </row>
    <row r="435" spans="2:44" s="199" customFormat="1" x14ac:dyDescent="0.45">
      <c r="B435" s="117"/>
      <c r="C435" s="118"/>
      <c r="D435" s="119"/>
      <c r="E435" s="197" t="s">
        <v>43</v>
      </c>
      <c r="F435" s="198" t="str">
        <f>IFERROR(TEXT(WEEKDAY(+F434),"aaa"),"")</f>
        <v/>
      </c>
      <c r="G435" s="198" t="str">
        <f t="shared" ref="G435:AJ435" si="299">IFERROR(TEXT(WEEKDAY(+G434),"aaa"),"")</f>
        <v/>
      </c>
      <c r="H435" s="198" t="str">
        <f t="shared" si="299"/>
        <v/>
      </c>
      <c r="I435" s="198" t="str">
        <f t="shared" si="299"/>
        <v/>
      </c>
      <c r="J435" s="198" t="str">
        <f t="shared" si="299"/>
        <v/>
      </c>
      <c r="K435" s="198" t="str">
        <f t="shared" si="299"/>
        <v/>
      </c>
      <c r="L435" s="198" t="str">
        <f t="shared" si="299"/>
        <v/>
      </c>
      <c r="M435" s="198" t="str">
        <f t="shared" si="299"/>
        <v/>
      </c>
      <c r="N435" s="198" t="str">
        <f t="shared" si="299"/>
        <v/>
      </c>
      <c r="O435" s="198" t="str">
        <f t="shared" si="299"/>
        <v/>
      </c>
      <c r="P435" s="198" t="str">
        <f t="shared" si="299"/>
        <v/>
      </c>
      <c r="Q435" s="198" t="str">
        <f t="shared" si="299"/>
        <v/>
      </c>
      <c r="R435" s="198" t="str">
        <f t="shared" si="299"/>
        <v/>
      </c>
      <c r="S435" s="198" t="str">
        <f t="shared" si="299"/>
        <v/>
      </c>
      <c r="T435" s="198" t="str">
        <f t="shared" si="299"/>
        <v/>
      </c>
      <c r="U435" s="198" t="str">
        <f t="shared" si="299"/>
        <v/>
      </c>
      <c r="V435" s="198" t="str">
        <f t="shared" si="299"/>
        <v/>
      </c>
      <c r="W435" s="198" t="str">
        <f t="shared" si="299"/>
        <v/>
      </c>
      <c r="X435" s="198" t="str">
        <f t="shared" si="299"/>
        <v/>
      </c>
      <c r="Y435" s="198" t="str">
        <f t="shared" si="299"/>
        <v/>
      </c>
      <c r="Z435" s="198" t="str">
        <f t="shared" si="299"/>
        <v/>
      </c>
      <c r="AA435" s="198" t="str">
        <f t="shared" si="299"/>
        <v/>
      </c>
      <c r="AB435" s="198" t="str">
        <f t="shared" si="299"/>
        <v/>
      </c>
      <c r="AC435" s="198" t="str">
        <f t="shared" si="299"/>
        <v/>
      </c>
      <c r="AD435" s="198" t="str">
        <f t="shared" si="299"/>
        <v/>
      </c>
      <c r="AE435" s="198" t="str">
        <f t="shared" si="299"/>
        <v/>
      </c>
      <c r="AF435" s="198" t="str">
        <f t="shared" si="299"/>
        <v/>
      </c>
      <c r="AG435" s="198" t="str">
        <f t="shared" si="299"/>
        <v/>
      </c>
      <c r="AH435" s="198" t="str">
        <f t="shared" si="299"/>
        <v/>
      </c>
      <c r="AI435" s="198" t="str">
        <f t="shared" si="299"/>
        <v/>
      </c>
      <c r="AJ435" s="198" t="str">
        <f t="shared" si="299"/>
        <v/>
      </c>
      <c r="AK435" s="218"/>
      <c r="AL435" s="219"/>
      <c r="AM435" s="220"/>
      <c r="AN435" s="28"/>
      <c r="AO435" s="26"/>
      <c r="AP435" s="3"/>
      <c r="AQ435" s="106"/>
      <c r="AR435" s="106"/>
    </row>
    <row r="436" spans="2:44" s="199" customFormat="1" ht="21" customHeight="1" x14ac:dyDescent="0.45">
      <c r="B436" s="200" t="s">
        <v>44</v>
      </c>
      <c r="C436" s="201" t="s">
        <v>9</v>
      </c>
      <c r="D436" s="126" t="s">
        <v>10</v>
      </c>
      <c r="E436" s="127" t="s">
        <v>45</v>
      </c>
      <c r="F436" s="128" t="s">
        <v>47</v>
      </c>
      <c r="G436" s="129" t="s">
        <v>47</v>
      </c>
      <c r="H436" s="129" t="s">
        <v>47</v>
      </c>
      <c r="I436" s="129" t="s">
        <v>47</v>
      </c>
      <c r="J436" s="129" t="s">
        <v>47</v>
      </c>
      <c r="K436" s="129" t="s">
        <v>47</v>
      </c>
      <c r="L436" s="129" t="s">
        <v>47</v>
      </c>
      <c r="M436" s="129" t="s">
        <v>47</v>
      </c>
      <c r="N436" s="129" t="s">
        <v>47</v>
      </c>
      <c r="O436" s="129" t="s">
        <v>47</v>
      </c>
      <c r="P436" s="129" t="s">
        <v>47</v>
      </c>
      <c r="Q436" s="129" t="s">
        <v>47</v>
      </c>
      <c r="R436" s="129" t="s">
        <v>47</v>
      </c>
      <c r="S436" s="129" t="s">
        <v>47</v>
      </c>
      <c r="T436" s="129" t="s">
        <v>47</v>
      </c>
      <c r="U436" s="129" t="s">
        <v>47</v>
      </c>
      <c r="V436" s="129" t="s">
        <v>47</v>
      </c>
      <c r="W436" s="129" t="s">
        <v>47</v>
      </c>
      <c r="X436" s="129" t="s">
        <v>47</v>
      </c>
      <c r="Y436" s="129" t="s">
        <v>47</v>
      </c>
      <c r="Z436" s="129" t="s">
        <v>47</v>
      </c>
      <c r="AA436" s="129" t="s">
        <v>47</v>
      </c>
      <c r="AB436" s="129" t="s">
        <v>47</v>
      </c>
      <c r="AC436" s="129" t="s">
        <v>47</v>
      </c>
      <c r="AD436" s="129" t="s">
        <v>47</v>
      </c>
      <c r="AE436" s="129" t="s">
        <v>47</v>
      </c>
      <c r="AF436" s="129" t="s">
        <v>47</v>
      </c>
      <c r="AG436" s="129" t="s">
        <v>47</v>
      </c>
      <c r="AH436" s="129" t="s">
        <v>47</v>
      </c>
      <c r="AI436" s="129" t="s">
        <v>47</v>
      </c>
      <c r="AJ436" s="231" t="s">
        <v>47</v>
      </c>
      <c r="AK436" s="221"/>
      <c r="AL436" s="222"/>
      <c r="AM436" s="223"/>
      <c r="AN436" s="131" t="s">
        <v>22</v>
      </c>
      <c r="AO436" s="130" t="s">
        <v>23</v>
      </c>
      <c r="AP436" s="3"/>
      <c r="AQ436" s="132"/>
      <c r="AR436" s="132"/>
    </row>
    <row r="437" spans="2:44" s="199" customFormat="1" ht="13.5" customHeight="1" x14ac:dyDescent="0.45">
      <c r="B437" s="134" t="s">
        <v>24</v>
      </c>
      <c r="C437" s="135" t="s">
        <v>25</v>
      </c>
      <c r="D437" s="136" t="s">
        <v>26</v>
      </c>
      <c r="E437" s="137"/>
      <c r="F437" s="232"/>
      <c r="G437" s="209"/>
      <c r="H437" s="209"/>
      <c r="I437" s="209"/>
      <c r="J437" s="209"/>
      <c r="K437" s="209"/>
      <c r="L437" s="209"/>
      <c r="M437" s="209"/>
      <c r="N437" s="209"/>
      <c r="O437" s="209"/>
      <c r="P437" s="209"/>
      <c r="Q437" s="209"/>
      <c r="R437" s="209"/>
      <c r="S437" s="209"/>
      <c r="T437" s="209"/>
      <c r="U437" s="209"/>
      <c r="V437" s="209"/>
      <c r="W437" s="209"/>
      <c r="X437" s="209"/>
      <c r="Y437" s="209"/>
      <c r="Z437" s="209"/>
      <c r="AA437" s="209"/>
      <c r="AB437" s="209"/>
      <c r="AC437" s="209"/>
      <c r="AD437" s="209"/>
      <c r="AE437" s="209"/>
      <c r="AF437" s="209"/>
      <c r="AG437" s="209"/>
      <c r="AH437" s="209"/>
      <c r="AI437" s="209"/>
      <c r="AJ437" s="233"/>
      <c r="AK437" s="141">
        <f>IF(D437="","",COUNT($F$434:$AJ$434)-AL437)</f>
        <v>0</v>
      </c>
      <c r="AL437" s="142">
        <f>IF(D437="","",AQ437+AR437)</f>
        <v>0</v>
      </c>
      <c r="AM437" s="142">
        <f>IF(D437="","",COUNTIF(F437:AJ437,"休"))</f>
        <v>0</v>
      </c>
      <c r="AN437" s="143" t="str">
        <f>IF(D437="","",IFERROR(ROUND(AM437/AK437,3),""))</f>
        <v/>
      </c>
      <c r="AO437" s="144" t="e">
        <f>ROUND(AVERAGE(AN437:AN452),3)</f>
        <v>#DIV/0!</v>
      </c>
      <c r="AP437" s="3"/>
      <c r="AQ437" s="145">
        <f>+COUNTIF(F437:AJ437,"－")</f>
        <v>0</v>
      </c>
      <c r="AR437" s="145">
        <f>+COUNTIF(F437:AJ437,"外")</f>
        <v>0</v>
      </c>
    </row>
    <row r="438" spans="2:44" s="199" customFormat="1" ht="13.5" customHeight="1" x14ac:dyDescent="0.45">
      <c r="B438" s="146"/>
      <c r="C438" s="147"/>
      <c r="D438" s="148" t="s">
        <v>28</v>
      </c>
      <c r="E438" s="137"/>
      <c r="F438" s="149"/>
      <c r="G438" s="150"/>
      <c r="H438" s="150"/>
      <c r="I438" s="150"/>
      <c r="J438" s="150"/>
      <c r="K438" s="150"/>
      <c r="L438" s="150"/>
      <c r="M438" s="150"/>
      <c r="N438" s="150"/>
      <c r="O438" s="150"/>
      <c r="P438" s="150"/>
      <c r="Q438" s="150"/>
      <c r="R438" s="150"/>
      <c r="S438" s="150"/>
      <c r="T438" s="150"/>
      <c r="U438" s="150"/>
      <c r="V438" s="150"/>
      <c r="W438" s="150"/>
      <c r="X438" s="150"/>
      <c r="Y438" s="150"/>
      <c r="Z438" s="150"/>
      <c r="AA438" s="150"/>
      <c r="AB438" s="150"/>
      <c r="AC438" s="150"/>
      <c r="AD438" s="150"/>
      <c r="AE438" s="150"/>
      <c r="AF438" s="150"/>
      <c r="AG438" s="150"/>
      <c r="AH438" s="150"/>
      <c r="AI438" s="150"/>
      <c r="AJ438" s="206"/>
      <c r="AK438" s="141">
        <f t="shared" ref="AK438:AK442" si="300">IF(D438="","",COUNT($F$434:$AJ$434)-AL438)</f>
        <v>0</v>
      </c>
      <c r="AL438" s="142">
        <f t="shared" ref="AL438:AL442" si="301">IF(D438="","",AQ438+AR438)</f>
        <v>0</v>
      </c>
      <c r="AM438" s="142">
        <f t="shared" ref="AM438:AM442" si="302">IF(D438="","",COUNTIF(F438:AJ438,"休"))</f>
        <v>0</v>
      </c>
      <c r="AN438" s="143" t="str">
        <f t="shared" ref="AN438:AN442" si="303">IF(D438="","",IFERROR(ROUND(AM438/AK438,3),""))</f>
        <v/>
      </c>
      <c r="AO438" s="154"/>
      <c r="AP438" s="3"/>
      <c r="AQ438" s="145">
        <f>+COUNTIF(F438:AJ438,"－")</f>
        <v>0</v>
      </c>
      <c r="AR438" s="145">
        <f>+COUNTIF(F438:AJ438,"外")</f>
        <v>0</v>
      </c>
    </row>
    <row r="439" spans="2:44" s="199" customFormat="1" x14ac:dyDescent="0.45">
      <c r="B439" s="146"/>
      <c r="C439" s="147"/>
      <c r="D439" s="155" t="s">
        <v>29</v>
      </c>
      <c r="E439" s="137"/>
      <c r="F439" s="149"/>
      <c r="G439" s="150"/>
      <c r="H439" s="150"/>
      <c r="I439" s="150"/>
      <c r="J439" s="150"/>
      <c r="K439" s="150"/>
      <c r="L439" s="150"/>
      <c r="M439" s="150"/>
      <c r="N439" s="150"/>
      <c r="O439" s="150"/>
      <c r="P439" s="150"/>
      <c r="Q439" s="150"/>
      <c r="R439" s="150"/>
      <c r="S439" s="150"/>
      <c r="T439" s="150"/>
      <c r="U439" s="150"/>
      <c r="V439" s="150"/>
      <c r="W439" s="150"/>
      <c r="X439" s="150"/>
      <c r="Y439" s="150"/>
      <c r="Z439" s="150"/>
      <c r="AA439" s="150"/>
      <c r="AB439" s="150"/>
      <c r="AC439" s="150"/>
      <c r="AD439" s="150"/>
      <c r="AE439" s="150"/>
      <c r="AF439" s="150"/>
      <c r="AG439" s="150"/>
      <c r="AH439" s="150"/>
      <c r="AI439" s="150"/>
      <c r="AJ439" s="206"/>
      <c r="AK439" s="141">
        <f t="shared" si="300"/>
        <v>0</v>
      </c>
      <c r="AL439" s="142">
        <f t="shared" si="301"/>
        <v>0</v>
      </c>
      <c r="AM439" s="142">
        <f t="shared" si="302"/>
        <v>0</v>
      </c>
      <c r="AN439" s="143" t="str">
        <f t="shared" si="303"/>
        <v/>
      </c>
      <c r="AO439" s="154"/>
      <c r="AP439" s="3"/>
      <c r="AQ439" s="145">
        <f>+COUNTIF(F439:AJ439,"－")</f>
        <v>0</v>
      </c>
      <c r="AR439" s="145">
        <f t="shared" ref="AR439:AR442" si="304">+COUNTIF(F439:AJ439,"外")</f>
        <v>0</v>
      </c>
    </row>
    <row r="440" spans="2:44" s="199" customFormat="1" x14ac:dyDescent="0.45">
      <c r="B440" s="146"/>
      <c r="C440" s="147"/>
      <c r="D440" s="155" t="s">
        <v>30</v>
      </c>
      <c r="E440" s="156"/>
      <c r="F440" s="149"/>
      <c r="G440" s="150"/>
      <c r="H440" s="150"/>
      <c r="I440" s="150"/>
      <c r="J440" s="150"/>
      <c r="K440" s="150"/>
      <c r="L440" s="150"/>
      <c r="M440" s="150"/>
      <c r="N440" s="150"/>
      <c r="O440" s="150"/>
      <c r="P440" s="150"/>
      <c r="Q440" s="150"/>
      <c r="R440" s="150"/>
      <c r="S440" s="150"/>
      <c r="T440" s="150"/>
      <c r="U440" s="150"/>
      <c r="V440" s="150"/>
      <c r="W440" s="150"/>
      <c r="X440" s="150"/>
      <c r="Y440" s="150"/>
      <c r="Z440" s="150"/>
      <c r="AA440" s="150"/>
      <c r="AB440" s="150"/>
      <c r="AC440" s="150"/>
      <c r="AD440" s="150"/>
      <c r="AE440" s="150"/>
      <c r="AF440" s="150"/>
      <c r="AG440" s="150"/>
      <c r="AH440" s="150"/>
      <c r="AI440" s="150"/>
      <c r="AJ440" s="206"/>
      <c r="AK440" s="141">
        <f t="shared" si="300"/>
        <v>0</v>
      </c>
      <c r="AL440" s="142">
        <f t="shared" si="301"/>
        <v>0</v>
      </c>
      <c r="AM440" s="142">
        <f t="shared" si="302"/>
        <v>0</v>
      </c>
      <c r="AN440" s="143" t="str">
        <f t="shared" si="303"/>
        <v/>
      </c>
      <c r="AO440" s="154"/>
      <c r="AP440" s="3"/>
      <c r="AQ440" s="145">
        <f>+COUNTIF(F440:AJ440,"－")</f>
        <v>0</v>
      </c>
      <c r="AR440" s="145">
        <f t="shared" si="304"/>
        <v>0</v>
      </c>
    </row>
    <row r="441" spans="2:44" s="199" customFormat="1" x14ac:dyDescent="0.45">
      <c r="B441" s="146"/>
      <c r="C441" s="147"/>
      <c r="D441" s="155" t="s">
        <v>31</v>
      </c>
      <c r="E441" s="137"/>
      <c r="F441" s="149"/>
      <c r="G441" s="150"/>
      <c r="H441" s="150"/>
      <c r="I441" s="150"/>
      <c r="J441" s="150"/>
      <c r="K441" s="150"/>
      <c r="L441" s="150"/>
      <c r="M441" s="150"/>
      <c r="N441" s="150"/>
      <c r="O441" s="150"/>
      <c r="P441" s="150"/>
      <c r="Q441" s="150"/>
      <c r="R441" s="150"/>
      <c r="S441" s="150"/>
      <c r="T441" s="150"/>
      <c r="U441" s="150"/>
      <c r="V441" s="150"/>
      <c r="W441" s="150"/>
      <c r="X441" s="150"/>
      <c r="Y441" s="150"/>
      <c r="Z441" s="150"/>
      <c r="AA441" s="150"/>
      <c r="AB441" s="150"/>
      <c r="AC441" s="150"/>
      <c r="AD441" s="150"/>
      <c r="AE441" s="150"/>
      <c r="AF441" s="150"/>
      <c r="AG441" s="150"/>
      <c r="AH441" s="150"/>
      <c r="AI441" s="150"/>
      <c r="AJ441" s="206"/>
      <c r="AK441" s="141">
        <f t="shared" si="300"/>
        <v>0</v>
      </c>
      <c r="AL441" s="142">
        <f t="shared" si="301"/>
        <v>0</v>
      </c>
      <c r="AM441" s="142">
        <f t="shared" si="302"/>
        <v>0</v>
      </c>
      <c r="AN441" s="143" t="str">
        <f t="shared" si="303"/>
        <v/>
      </c>
      <c r="AO441" s="154"/>
      <c r="AP441" s="3"/>
      <c r="AQ441" s="145">
        <f t="shared" ref="AQ441:AQ442" si="305">+COUNTIF(F441:AJ441,"－")</f>
        <v>0</v>
      </c>
      <c r="AR441" s="145">
        <f t="shared" si="304"/>
        <v>0</v>
      </c>
    </row>
    <row r="442" spans="2:44" s="199" customFormat="1" x14ac:dyDescent="0.45">
      <c r="B442" s="157"/>
      <c r="C442" s="158"/>
      <c r="D442" s="159">
        <f>E$29</f>
        <v>0</v>
      </c>
      <c r="E442" s="160"/>
      <c r="F442" s="234"/>
      <c r="G442" s="214"/>
      <c r="H442" s="214"/>
      <c r="I442" s="214"/>
      <c r="J442" s="214"/>
      <c r="K442" s="214"/>
      <c r="L442" s="214"/>
      <c r="M442" s="214"/>
      <c r="N442" s="214"/>
      <c r="O442" s="214"/>
      <c r="P442" s="214"/>
      <c r="Q442" s="214"/>
      <c r="R442" s="214"/>
      <c r="S442" s="214"/>
      <c r="T442" s="214"/>
      <c r="U442" s="214"/>
      <c r="V442" s="214"/>
      <c r="W442" s="214"/>
      <c r="X442" s="214"/>
      <c r="Y442" s="214"/>
      <c r="Z442" s="214"/>
      <c r="AA442" s="214"/>
      <c r="AB442" s="214"/>
      <c r="AC442" s="214"/>
      <c r="AD442" s="214"/>
      <c r="AE442" s="214"/>
      <c r="AF442" s="214"/>
      <c r="AG442" s="214"/>
      <c r="AH442" s="214"/>
      <c r="AI442" s="214"/>
      <c r="AJ442" s="235"/>
      <c r="AK442" s="141">
        <f t="shared" si="300"/>
        <v>0</v>
      </c>
      <c r="AL442" s="142">
        <f t="shared" si="301"/>
        <v>0</v>
      </c>
      <c r="AM442" s="165">
        <f t="shared" si="302"/>
        <v>0</v>
      </c>
      <c r="AN442" s="143" t="str">
        <f t="shared" si="303"/>
        <v/>
      </c>
      <c r="AO442" s="154"/>
      <c r="AP442" s="3"/>
      <c r="AQ442" s="145">
        <f t="shared" si="305"/>
        <v>0</v>
      </c>
      <c r="AR442" s="145">
        <f t="shared" si="304"/>
        <v>0</v>
      </c>
    </row>
    <row r="443" spans="2:44" s="199" customFormat="1" ht="14.4" x14ac:dyDescent="0.45">
      <c r="B443" s="134" t="s">
        <v>32</v>
      </c>
      <c r="C443" s="135" t="s">
        <v>33</v>
      </c>
      <c r="D443" s="126" t="s">
        <v>10</v>
      </c>
      <c r="E443" s="166" t="s">
        <v>45</v>
      </c>
      <c r="F443" s="128" t="s">
        <v>48</v>
      </c>
      <c r="G443" s="129" t="s">
        <v>48</v>
      </c>
      <c r="H443" s="129" t="s">
        <v>48</v>
      </c>
      <c r="I443" s="129" t="s">
        <v>48</v>
      </c>
      <c r="J443" s="129" t="s">
        <v>48</v>
      </c>
      <c r="K443" s="129" t="s">
        <v>48</v>
      </c>
      <c r="L443" s="129" t="s">
        <v>48</v>
      </c>
      <c r="M443" s="129" t="s">
        <v>48</v>
      </c>
      <c r="N443" s="129" t="s">
        <v>48</v>
      </c>
      <c r="O443" s="129" t="s">
        <v>48</v>
      </c>
      <c r="P443" s="129" t="s">
        <v>48</v>
      </c>
      <c r="Q443" s="129" t="s">
        <v>48</v>
      </c>
      <c r="R443" s="129" t="s">
        <v>48</v>
      </c>
      <c r="S443" s="129" t="s">
        <v>48</v>
      </c>
      <c r="T443" s="129" t="s">
        <v>48</v>
      </c>
      <c r="U443" s="129" t="s">
        <v>48</v>
      </c>
      <c r="V443" s="129" t="s">
        <v>48</v>
      </c>
      <c r="W443" s="129" t="s">
        <v>48</v>
      </c>
      <c r="X443" s="129" t="s">
        <v>48</v>
      </c>
      <c r="Y443" s="129" t="s">
        <v>48</v>
      </c>
      <c r="Z443" s="129" t="s">
        <v>48</v>
      </c>
      <c r="AA443" s="129" t="s">
        <v>48</v>
      </c>
      <c r="AB443" s="129" t="s">
        <v>48</v>
      </c>
      <c r="AC443" s="129" t="s">
        <v>48</v>
      </c>
      <c r="AD443" s="129" t="s">
        <v>48</v>
      </c>
      <c r="AE443" s="129" t="s">
        <v>48</v>
      </c>
      <c r="AF443" s="129" t="s">
        <v>48</v>
      </c>
      <c r="AG443" s="129" t="s">
        <v>48</v>
      </c>
      <c r="AH443" s="129" t="s">
        <v>48</v>
      </c>
      <c r="AI443" s="129" t="s">
        <v>48</v>
      </c>
      <c r="AJ443" s="231" t="s">
        <v>48</v>
      </c>
      <c r="AK443" s="168"/>
      <c r="AL443" s="145"/>
      <c r="AM443" s="169"/>
      <c r="AN443" s="170"/>
      <c r="AO443" s="154"/>
      <c r="AP443" s="3"/>
      <c r="AQ443" s="7"/>
      <c r="AR443" s="7"/>
    </row>
    <row r="444" spans="2:44" s="199" customFormat="1" x14ac:dyDescent="0.45">
      <c r="B444" s="146"/>
      <c r="C444" s="147"/>
      <c r="D444" s="171" t="s">
        <v>26</v>
      </c>
      <c r="E444" s="137"/>
      <c r="F444" s="213"/>
      <c r="G444" s="163"/>
      <c r="H444" s="163"/>
      <c r="I444" s="163"/>
      <c r="J444" s="163"/>
      <c r="K444" s="163"/>
      <c r="L444" s="163"/>
      <c r="M444" s="163"/>
      <c r="N444" s="163"/>
      <c r="O444" s="163"/>
      <c r="P444" s="163"/>
      <c r="Q444" s="163"/>
      <c r="R444" s="163"/>
      <c r="S444" s="163"/>
      <c r="T444" s="163"/>
      <c r="U444" s="163"/>
      <c r="V444" s="163"/>
      <c r="W444" s="163"/>
      <c r="X444" s="163"/>
      <c r="Y444" s="163"/>
      <c r="Z444" s="163"/>
      <c r="AA444" s="163"/>
      <c r="AB444" s="163"/>
      <c r="AC444" s="163"/>
      <c r="AD444" s="163"/>
      <c r="AE444" s="163"/>
      <c r="AF444" s="163"/>
      <c r="AG444" s="163"/>
      <c r="AH444" s="163"/>
      <c r="AI444" s="163"/>
      <c r="AJ444" s="236"/>
      <c r="AK444" s="141">
        <f>IF(D444="","",COUNT($F$434:$AJ$434)-AL444)</f>
        <v>0</v>
      </c>
      <c r="AL444" s="142">
        <f>IF(D444="","",AQ444+AR444)</f>
        <v>0</v>
      </c>
      <c r="AM444" s="142">
        <f>IF(D444="","",COUNTIF(F444:AJ444,"休"))</f>
        <v>0</v>
      </c>
      <c r="AN444" s="143" t="str">
        <f>IF(D444="","",IFERROR(ROUND(AM444/AK444,3),""))</f>
        <v/>
      </c>
      <c r="AO444" s="154"/>
      <c r="AP444" s="3"/>
      <c r="AQ444" s="145">
        <f>+COUNTIF(F444:AJ444,"－")</f>
        <v>0</v>
      </c>
      <c r="AR444" s="145">
        <f>+COUNTIF(F444:AJ444,"外")</f>
        <v>0</v>
      </c>
    </row>
    <row r="445" spans="2:44" s="199" customFormat="1" x14ac:dyDescent="0.45">
      <c r="B445" s="146"/>
      <c r="C445" s="147"/>
      <c r="D445" s="148" t="s">
        <v>28</v>
      </c>
      <c r="E445" s="172"/>
      <c r="F445" s="149"/>
      <c r="G445" s="150"/>
      <c r="H445" s="150"/>
      <c r="I445" s="150"/>
      <c r="J445" s="150"/>
      <c r="K445" s="150"/>
      <c r="L445" s="150"/>
      <c r="M445" s="150"/>
      <c r="N445" s="150"/>
      <c r="O445" s="150"/>
      <c r="P445" s="150"/>
      <c r="Q445" s="150"/>
      <c r="R445" s="150"/>
      <c r="S445" s="150"/>
      <c r="T445" s="150"/>
      <c r="U445" s="150"/>
      <c r="V445" s="150"/>
      <c r="W445" s="150"/>
      <c r="X445" s="150"/>
      <c r="Y445" s="150"/>
      <c r="Z445" s="150"/>
      <c r="AA445" s="150"/>
      <c r="AB445" s="150"/>
      <c r="AC445" s="150"/>
      <c r="AD445" s="150"/>
      <c r="AE445" s="150"/>
      <c r="AF445" s="150"/>
      <c r="AG445" s="150"/>
      <c r="AH445" s="150"/>
      <c r="AI445" s="150"/>
      <c r="AJ445" s="206"/>
      <c r="AK445" s="141">
        <f t="shared" ref="AK445:AK447" si="306">IF(D445="","",COUNT($F$434:$AJ$434)-AL445)</f>
        <v>0</v>
      </c>
      <c r="AL445" s="142">
        <f t="shared" ref="AL445:AL447" si="307">IF(D445="","",AQ445+AR445)</f>
        <v>0</v>
      </c>
      <c r="AM445" s="142">
        <f t="shared" ref="AM445:AM447" si="308">IF(D445="","",COUNTIF(F445:AJ445,"休"))</f>
        <v>0</v>
      </c>
      <c r="AN445" s="143" t="str">
        <f t="shared" ref="AN445:AN447" si="309">IF(D445="","",IFERROR(ROUND(AM445/AK445,3),""))</f>
        <v/>
      </c>
      <c r="AO445" s="154"/>
      <c r="AP445" s="3"/>
      <c r="AQ445" s="145">
        <f>+COUNTIF(F445:AJ445,"－")</f>
        <v>0</v>
      </c>
      <c r="AR445" s="145">
        <f>+COUNTIF(F445:AJ445,"外")</f>
        <v>0</v>
      </c>
    </row>
    <row r="446" spans="2:44" s="199" customFormat="1" x14ac:dyDescent="0.45">
      <c r="B446" s="146"/>
      <c r="C446" s="147"/>
      <c r="D446" s="3"/>
      <c r="E446" s="172"/>
      <c r="F446" s="149"/>
      <c r="G446" s="150"/>
      <c r="H446" s="150"/>
      <c r="I446" s="150"/>
      <c r="J446" s="150"/>
      <c r="K446" s="150"/>
      <c r="L446" s="150"/>
      <c r="M446" s="150"/>
      <c r="N446" s="150"/>
      <c r="O446" s="150"/>
      <c r="P446" s="150"/>
      <c r="Q446" s="150"/>
      <c r="R446" s="150"/>
      <c r="S446" s="150"/>
      <c r="T446" s="150"/>
      <c r="U446" s="150"/>
      <c r="V446" s="150"/>
      <c r="W446" s="150"/>
      <c r="X446" s="150"/>
      <c r="Y446" s="150"/>
      <c r="Z446" s="150"/>
      <c r="AA446" s="150"/>
      <c r="AB446" s="150"/>
      <c r="AC446" s="150"/>
      <c r="AD446" s="150"/>
      <c r="AE446" s="150"/>
      <c r="AF446" s="150"/>
      <c r="AG446" s="150"/>
      <c r="AH446" s="150"/>
      <c r="AI446" s="150"/>
      <c r="AJ446" s="206"/>
      <c r="AK446" s="141" t="str">
        <f t="shared" si="306"/>
        <v/>
      </c>
      <c r="AL446" s="142" t="str">
        <f t="shared" si="307"/>
        <v/>
      </c>
      <c r="AM446" s="142" t="str">
        <f t="shared" si="308"/>
        <v/>
      </c>
      <c r="AN446" s="143" t="str">
        <f t="shared" si="309"/>
        <v/>
      </c>
      <c r="AO446" s="154"/>
      <c r="AP446" s="3"/>
      <c r="AQ446" s="145">
        <f>+COUNTIF(F446:AJ446,"－")</f>
        <v>0</v>
      </c>
      <c r="AR446" s="145">
        <f>+COUNTIF(F446:AJ446,"外")</f>
        <v>0</v>
      </c>
    </row>
    <row r="447" spans="2:44" s="199" customFormat="1" x14ac:dyDescent="0.45">
      <c r="B447" s="146"/>
      <c r="C447" s="158"/>
      <c r="D447" s="173"/>
      <c r="E447" s="174"/>
      <c r="F447" s="234"/>
      <c r="G447" s="214"/>
      <c r="H447" s="214"/>
      <c r="I447" s="214"/>
      <c r="J447" s="214"/>
      <c r="K447" s="214"/>
      <c r="L447" s="214"/>
      <c r="M447" s="214"/>
      <c r="N447" s="214"/>
      <c r="O447" s="214"/>
      <c r="P447" s="214"/>
      <c r="Q447" s="214"/>
      <c r="R447" s="214"/>
      <c r="S447" s="214"/>
      <c r="T447" s="214"/>
      <c r="U447" s="214"/>
      <c r="V447" s="214"/>
      <c r="W447" s="214"/>
      <c r="X447" s="214"/>
      <c r="Y447" s="214"/>
      <c r="Z447" s="214"/>
      <c r="AA447" s="214"/>
      <c r="AB447" s="214"/>
      <c r="AC447" s="214"/>
      <c r="AD447" s="214"/>
      <c r="AE447" s="214"/>
      <c r="AF447" s="214"/>
      <c r="AG447" s="214"/>
      <c r="AH447" s="214"/>
      <c r="AI447" s="214"/>
      <c r="AJ447" s="235"/>
      <c r="AK447" s="141" t="str">
        <f t="shared" si="306"/>
        <v/>
      </c>
      <c r="AL447" s="142" t="str">
        <f t="shared" si="307"/>
        <v/>
      </c>
      <c r="AM447" s="142" t="str">
        <f t="shared" si="308"/>
        <v/>
      </c>
      <c r="AN447" s="143" t="str">
        <f t="shared" si="309"/>
        <v/>
      </c>
      <c r="AO447" s="154"/>
      <c r="AP447" s="3"/>
      <c r="AQ447" s="145">
        <f>+COUNTIF(F447:AJ447,"－")</f>
        <v>0</v>
      </c>
      <c r="AR447" s="145">
        <f>+COUNTIF(F447:AJ447,"外")</f>
        <v>0</v>
      </c>
    </row>
    <row r="448" spans="2:44" s="199" customFormat="1" ht="14.4" x14ac:dyDescent="0.45">
      <c r="B448" s="146"/>
      <c r="C448" s="135" t="s">
        <v>34</v>
      </c>
      <c r="D448" s="126" t="s">
        <v>10</v>
      </c>
      <c r="E448" s="176" t="s">
        <v>45</v>
      </c>
      <c r="F448" s="128" t="s">
        <v>47</v>
      </c>
      <c r="G448" s="129" t="s">
        <v>47</v>
      </c>
      <c r="H448" s="129" t="s">
        <v>47</v>
      </c>
      <c r="I448" s="129" t="s">
        <v>47</v>
      </c>
      <c r="J448" s="129" t="s">
        <v>47</v>
      </c>
      <c r="K448" s="129" t="s">
        <v>47</v>
      </c>
      <c r="L448" s="129" t="s">
        <v>47</v>
      </c>
      <c r="M448" s="129" t="s">
        <v>47</v>
      </c>
      <c r="N448" s="129" t="s">
        <v>47</v>
      </c>
      <c r="O448" s="129" t="s">
        <v>47</v>
      </c>
      <c r="P448" s="129" t="s">
        <v>47</v>
      </c>
      <c r="Q448" s="129" t="s">
        <v>47</v>
      </c>
      <c r="R448" s="129" t="s">
        <v>47</v>
      </c>
      <c r="S448" s="129" t="s">
        <v>47</v>
      </c>
      <c r="T448" s="129" t="s">
        <v>47</v>
      </c>
      <c r="U448" s="129" t="s">
        <v>47</v>
      </c>
      <c r="V448" s="129" t="s">
        <v>47</v>
      </c>
      <c r="W448" s="129" t="s">
        <v>47</v>
      </c>
      <c r="X448" s="129" t="s">
        <v>47</v>
      </c>
      <c r="Y448" s="129" t="s">
        <v>47</v>
      </c>
      <c r="Z448" s="129" t="s">
        <v>47</v>
      </c>
      <c r="AA448" s="129" t="s">
        <v>47</v>
      </c>
      <c r="AB448" s="129" t="s">
        <v>47</v>
      </c>
      <c r="AC448" s="129" t="s">
        <v>47</v>
      </c>
      <c r="AD448" s="129" t="s">
        <v>47</v>
      </c>
      <c r="AE448" s="129" t="s">
        <v>47</v>
      </c>
      <c r="AF448" s="129" t="s">
        <v>47</v>
      </c>
      <c r="AG448" s="129" t="s">
        <v>47</v>
      </c>
      <c r="AH448" s="129" t="s">
        <v>47</v>
      </c>
      <c r="AI448" s="129" t="s">
        <v>47</v>
      </c>
      <c r="AJ448" s="231" t="s">
        <v>47</v>
      </c>
      <c r="AK448" s="168"/>
      <c r="AL448" s="145"/>
      <c r="AM448" s="177"/>
      <c r="AN448" s="170"/>
      <c r="AO448" s="154"/>
      <c r="AP448" s="3"/>
      <c r="AQ448" s="7"/>
      <c r="AR448" s="7"/>
    </row>
    <row r="449" spans="2:44" s="199" customFormat="1" x14ac:dyDescent="0.45">
      <c r="B449" s="146"/>
      <c r="C449" s="147"/>
      <c r="D449" s="178" t="s">
        <v>28</v>
      </c>
      <c r="E449" s="137"/>
      <c r="F449" s="213"/>
      <c r="G449" s="163"/>
      <c r="H449" s="163"/>
      <c r="I449" s="163"/>
      <c r="J449" s="163"/>
      <c r="K449" s="163"/>
      <c r="L449" s="163"/>
      <c r="M449" s="163"/>
      <c r="N449" s="163"/>
      <c r="O449" s="163"/>
      <c r="P449" s="163"/>
      <c r="Q449" s="163"/>
      <c r="R449" s="163"/>
      <c r="S449" s="163"/>
      <c r="T449" s="163"/>
      <c r="U449" s="163"/>
      <c r="V449" s="163"/>
      <c r="W449" s="163"/>
      <c r="X449" s="163"/>
      <c r="Y449" s="163"/>
      <c r="Z449" s="163"/>
      <c r="AA449" s="163"/>
      <c r="AB449" s="163"/>
      <c r="AC449" s="163"/>
      <c r="AD449" s="163"/>
      <c r="AE449" s="163"/>
      <c r="AF449" s="163"/>
      <c r="AG449" s="163"/>
      <c r="AH449" s="163"/>
      <c r="AI449" s="163"/>
      <c r="AJ449" s="236"/>
      <c r="AK449" s="141">
        <f>IF(D449="","",COUNT($F$434:$AJ$434)-AL449)</f>
        <v>0</v>
      </c>
      <c r="AL449" s="142">
        <f>IF(D449="","",AQ449+AR449)</f>
        <v>0</v>
      </c>
      <c r="AM449" s="142">
        <f>IF(D449="","",COUNTIF(F449:AJ449,"休"))</f>
        <v>0</v>
      </c>
      <c r="AN449" s="143" t="str">
        <f>IF(D449="","",IFERROR(ROUND(AM449/AK449,3),""))</f>
        <v/>
      </c>
      <c r="AO449" s="154"/>
      <c r="AP449" s="3"/>
      <c r="AQ449" s="145">
        <f>+COUNTIF(F449:AJ449,"－")</f>
        <v>0</v>
      </c>
      <c r="AR449" s="145">
        <f>+COUNTIF(F449:AJ449,"外")</f>
        <v>0</v>
      </c>
    </row>
    <row r="450" spans="2:44" s="199" customFormat="1" x14ac:dyDescent="0.45">
      <c r="B450" s="146"/>
      <c r="C450" s="147"/>
      <c r="D450" s="3"/>
      <c r="E450" s="172"/>
      <c r="F450" s="149"/>
      <c r="G450" s="150"/>
      <c r="H450" s="150"/>
      <c r="I450" s="150"/>
      <c r="J450" s="150"/>
      <c r="K450" s="150"/>
      <c r="L450" s="150"/>
      <c r="M450" s="150"/>
      <c r="N450" s="150"/>
      <c r="O450" s="150"/>
      <c r="P450" s="150"/>
      <c r="Q450" s="150"/>
      <c r="R450" s="150"/>
      <c r="S450" s="150"/>
      <c r="T450" s="150"/>
      <c r="U450" s="150"/>
      <c r="V450" s="150"/>
      <c r="W450" s="150"/>
      <c r="X450" s="150"/>
      <c r="Y450" s="150"/>
      <c r="Z450" s="150"/>
      <c r="AA450" s="150"/>
      <c r="AB450" s="150"/>
      <c r="AC450" s="150"/>
      <c r="AD450" s="150"/>
      <c r="AE450" s="150"/>
      <c r="AF450" s="150"/>
      <c r="AG450" s="150"/>
      <c r="AH450" s="150"/>
      <c r="AI450" s="150"/>
      <c r="AJ450" s="206"/>
      <c r="AK450" s="141" t="str">
        <f t="shared" ref="AK450:AK452" si="310">IF(D450="","",COUNT($F$434:$AJ$434)-AL450)</f>
        <v/>
      </c>
      <c r="AL450" s="142" t="str">
        <f t="shared" ref="AL450:AL452" si="311">IF(D450="","",AQ450+AR450)</f>
        <v/>
      </c>
      <c r="AM450" s="142" t="str">
        <f t="shared" ref="AM450:AM452" si="312">IF(D450="","",COUNTIF(F450:AJ450,"休"))</f>
        <v/>
      </c>
      <c r="AN450" s="143" t="str">
        <f t="shared" ref="AN450:AN452" si="313">IF(D450="","",IFERROR(ROUND(AM450/AK450,3),""))</f>
        <v/>
      </c>
      <c r="AO450" s="154"/>
      <c r="AP450" s="3"/>
      <c r="AQ450" s="145">
        <f>+COUNTIF(F450:AJ450,"－")</f>
        <v>0</v>
      </c>
      <c r="AR450" s="145">
        <f>+COUNTIF(F450:AJ450,"外")</f>
        <v>0</v>
      </c>
    </row>
    <row r="451" spans="2:44" s="199" customFormat="1" x14ac:dyDescent="0.45">
      <c r="B451" s="146"/>
      <c r="C451" s="147"/>
      <c r="D451" s="180"/>
      <c r="E451" s="172"/>
      <c r="F451" s="149"/>
      <c r="G451" s="150"/>
      <c r="H451" s="150"/>
      <c r="I451" s="150"/>
      <c r="J451" s="150"/>
      <c r="K451" s="150"/>
      <c r="L451" s="150"/>
      <c r="M451" s="150"/>
      <c r="N451" s="150"/>
      <c r="O451" s="150"/>
      <c r="P451" s="150"/>
      <c r="Q451" s="150"/>
      <c r="R451" s="150"/>
      <c r="S451" s="150"/>
      <c r="T451" s="150"/>
      <c r="U451" s="150"/>
      <c r="V451" s="150"/>
      <c r="W451" s="150"/>
      <c r="X451" s="150"/>
      <c r="Y451" s="150"/>
      <c r="Z451" s="150"/>
      <c r="AA451" s="150"/>
      <c r="AB451" s="150"/>
      <c r="AC451" s="150"/>
      <c r="AD451" s="150"/>
      <c r="AE451" s="150"/>
      <c r="AF451" s="150"/>
      <c r="AG451" s="150"/>
      <c r="AH451" s="150"/>
      <c r="AI451" s="150"/>
      <c r="AJ451" s="206"/>
      <c r="AK451" s="141" t="str">
        <f t="shared" si="310"/>
        <v/>
      </c>
      <c r="AL451" s="142" t="str">
        <f t="shared" si="311"/>
        <v/>
      </c>
      <c r="AM451" s="142" t="str">
        <f t="shared" si="312"/>
        <v/>
      </c>
      <c r="AN451" s="143" t="str">
        <f t="shared" si="313"/>
        <v/>
      </c>
      <c r="AO451" s="154"/>
      <c r="AP451" s="3"/>
      <c r="AQ451" s="145">
        <f>+COUNTIF(F451:AJ451,"－")</f>
        <v>0</v>
      </c>
      <c r="AR451" s="145">
        <f>+COUNTIF(F451:AJ451,"外")</f>
        <v>0</v>
      </c>
    </row>
    <row r="452" spans="2:44" s="199" customFormat="1" ht="13.8" thickBot="1" x14ac:dyDescent="0.5">
      <c r="B452" s="157"/>
      <c r="C452" s="158"/>
      <c r="D452" s="173"/>
      <c r="E452" s="174"/>
      <c r="F452" s="234"/>
      <c r="G452" s="214"/>
      <c r="H452" s="214"/>
      <c r="I452" s="214"/>
      <c r="J452" s="214"/>
      <c r="K452" s="214"/>
      <c r="L452" s="214"/>
      <c r="M452" s="214"/>
      <c r="N452" s="214"/>
      <c r="O452" s="214"/>
      <c r="P452" s="214"/>
      <c r="Q452" s="214"/>
      <c r="R452" s="214"/>
      <c r="S452" s="214"/>
      <c r="T452" s="214"/>
      <c r="U452" s="214"/>
      <c r="V452" s="214"/>
      <c r="W452" s="214"/>
      <c r="X452" s="214"/>
      <c r="Y452" s="214"/>
      <c r="Z452" s="214"/>
      <c r="AA452" s="214"/>
      <c r="AB452" s="214"/>
      <c r="AC452" s="214"/>
      <c r="AD452" s="214"/>
      <c r="AE452" s="214"/>
      <c r="AF452" s="214"/>
      <c r="AG452" s="214"/>
      <c r="AH452" s="214"/>
      <c r="AI452" s="214"/>
      <c r="AJ452" s="235"/>
      <c r="AK452" s="183" t="str">
        <f t="shared" si="310"/>
        <v/>
      </c>
      <c r="AL452" s="165" t="str">
        <f t="shared" si="311"/>
        <v/>
      </c>
      <c r="AM452" s="165" t="str">
        <f t="shared" si="312"/>
        <v/>
      </c>
      <c r="AN452" s="143" t="str">
        <f t="shared" si="313"/>
        <v/>
      </c>
      <c r="AO452" s="185"/>
      <c r="AP452" s="3"/>
      <c r="AQ452" s="145">
        <f>+COUNTIF(F452:AJ452,"－")</f>
        <v>0</v>
      </c>
      <c r="AR452" s="145">
        <f>+COUNTIF(F452:AJ452,"外")</f>
        <v>0</v>
      </c>
    </row>
    <row r="453" spans="2:44" s="199" customFormat="1" ht="13.8" thickBot="1" x14ac:dyDescent="0.5">
      <c r="B453" s="186"/>
      <c r="C453" s="187"/>
      <c r="D453" s="180"/>
      <c r="E453" s="98"/>
      <c r="F453" s="140"/>
      <c r="G453" s="140"/>
      <c r="H453" s="140"/>
      <c r="I453" s="140"/>
      <c r="J453" s="140"/>
      <c r="K453" s="140"/>
      <c r="L453" s="140"/>
      <c r="M453" s="140"/>
      <c r="N453" s="140"/>
      <c r="O453" s="140"/>
      <c r="P453" s="140"/>
      <c r="Q453" s="140"/>
      <c r="R453" s="140"/>
      <c r="S453" s="140"/>
      <c r="T453" s="140"/>
      <c r="U453" s="140"/>
      <c r="V453" s="140"/>
      <c r="W453" s="140"/>
      <c r="X453" s="140"/>
      <c r="Y453" s="140"/>
      <c r="Z453" s="140"/>
      <c r="AA453" s="140"/>
      <c r="AB453" s="140"/>
      <c r="AC453" s="140"/>
      <c r="AD453" s="140"/>
      <c r="AE453" s="140"/>
      <c r="AF453" s="140"/>
      <c r="AG453" s="140"/>
      <c r="AH453" s="140"/>
      <c r="AI453" s="140"/>
      <c r="AJ453" s="140"/>
      <c r="AK453" s="188"/>
      <c r="AL453" s="189"/>
      <c r="AM453" s="189"/>
      <c r="AN453" s="190" t="s">
        <v>46</v>
      </c>
      <c r="AO453" s="191" t="e">
        <f>IF(AO437&gt;=0.285,"OK","NG")</f>
        <v>#DIV/0!</v>
      </c>
      <c r="AP453" s="3"/>
      <c r="AQ453" s="189"/>
      <c r="AR453" s="189"/>
    </row>
    <row r="454" spans="2:44" ht="18" x14ac:dyDescent="0.45">
      <c r="B454"/>
      <c r="C454"/>
      <c r="D454"/>
      <c r="E454"/>
      <c r="F454"/>
      <c r="G454"/>
      <c r="H454"/>
      <c r="I454"/>
      <c r="J454"/>
      <c r="K454"/>
      <c r="L454"/>
      <c r="M454"/>
      <c r="N454"/>
      <c r="O454"/>
      <c r="P454"/>
      <c r="Q454"/>
      <c r="R454"/>
      <c r="S454"/>
      <c r="T454"/>
      <c r="U454"/>
      <c r="V454"/>
      <c r="W454"/>
      <c r="X454"/>
      <c r="Y454"/>
      <c r="Z454"/>
      <c r="AA454"/>
      <c r="AB454"/>
      <c r="AC454"/>
      <c r="AD454"/>
      <c r="AE454"/>
      <c r="AF454"/>
      <c r="AG454"/>
      <c r="AH454"/>
      <c r="AI454"/>
      <c r="AJ454"/>
      <c r="AK454"/>
      <c r="AL454"/>
      <c r="AM454"/>
      <c r="AN454"/>
      <c r="AO454"/>
      <c r="AP454"/>
      <c r="AQ454"/>
      <c r="AR454"/>
    </row>
    <row r="455" spans="2:44" hidden="1" x14ac:dyDescent="0.45">
      <c r="F455" s="4" t="e">
        <f>YEAR(F458)</f>
        <v>#VALUE!</v>
      </c>
      <c r="G455" s="4" t="e">
        <f>MONTH(F458)</f>
        <v>#VALUE!</v>
      </c>
    </row>
    <row r="456" spans="2:44" x14ac:dyDescent="0.45">
      <c r="B456" s="99"/>
      <c r="C456" s="100"/>
      <c r="D456" s="101"/>
      <c r="E456" s="193" t="s">
        <v>35</v>
      </c>
      <c r="F456" s="103" t="e">
        <f>F458</f>
        <v>#VALUE!</v>
      </c>
      <c r="G456" s="104"/>
      <c r="H456" s="104"/>
      <c r="I456" s="104"/>
      <c r="J456" s="104"/>
      <c r="K456" s="104"/>
      <c r="L456" s="104"/>
      <c r="M456" s="104"/>
      <c r="N456" s="104"/>
      <c r="O456" s="104"/>
      <c r="P456" s="104"/>
      <c r="Q456" s="104"/>
      <c r="R456" s="104"/>
      <c r="S456" s="104"/>
      <c r="T456" s="104"/>
      <c r="U456" s="104"/>
      <c r="V456" s="104"/>
      <c r="W456" s="104"/>
      <c r="X456" s="104"/>
      <c r="Y456" s="104"/>
      <c r="Z456" s="104"/>
      <c r="AA456" s="104"/>
      <c r="AB456" s="104"/>
      <c r="AC456" s="104"/>
      <c r="AD456" s="104"/>
      <c r="AE456" s="104"/>
      <c r="AF456" s="104"/>
      <c r="AG456" s="104"/>
      <c r="AH456" s="104"/>
      <c r="AI456" s="104"/>
      <c r="AJ456" s="104"/>
      <c r="AK456" s="215" t="s">
        <v>36</v>
      </c>
      <c r="AL456" s="216" t="s">
        <v>37</v>
      </c>
      <c r="AM456" s="217" t="s">
        <v>13</v>
      </c>
      <c r="AN456" s="28" t="s">
        <v>38</v>
      </c>
      <c r="AO456" s="26" t="s">
        <v>39</v>
      </c>
      <c r="AQ456" s="106" t="s">
        <v>40</v>
      </c>
      <c r="AR456" s="106" t="s">
        <v>41</v>
      </c>
    </row>
    <row r="457" spans="2:44" hidden="1" x14ac:dyDescent="0.45">
      <c r="B457" s="107"/>
      <c r="C457" s="108"/>
      <c r="D457" s="109"/>
      <c r="E457" s="194"/>
      <c r="F457" s="115" t="e">
        <f>DATE($F455,$G455,1)</f>
        <v>#VALUE!</v>
      </c>
      <c r="G457" s="115" t="e">
        <f t="shared" ref="G457:AJ457" si="314">F457+1</f>
        <v>#VALUE!</v>
      </c>
      <c r="H457" s="115" t="e">
        <f t="shared" si="314"/>
        <v>#VALUE!</v>
      </c>
      <c r="I457" s="115" t="e">
        <f t="shared" si="314"/>
        <v>#VALUE!</v>
      </c>
      <c r="J457" s="115" t="e">
        <f t="shared" si="314"/>
        <v>#VALUE!</v>
      </c>
      <c r="K457" s="115" t="e">
        <f t="shared" si="314"/>
        <v>#VALUE!</v>
      </c>
      <c r="L457" s="115" t="e">
        <f t="shared" si="314"/>
        <v>#VALUE!</v>
      </c>
      <c r="M457" s="115" t="e">
        <f t="shared" si="314"/>
        <v>#VALUE!</v>
      </c>
      <c r="N457" s="115" t="e">
        <f t="shared" si="314"/>
        <v>#VALUE!</v>
      </c>
      <c r="O457" s="115" t="e">
        <f t="shared" si="314"/>
        <v>#VALUE!</v>
      </c>
      <c r="P457" s="115" t="e">
        <f t="shared" si="314"/>
        <v>#VALUE!</v>
      </c>
      <c r="Q457" s="115" t="e">
        <f t="shared" si="314"/>
        <v>#VALUE!</v>
      </c>
      <c r="R457" s="115" t="e">
        <f t="shared" si="314"/>
        <v>#VALUE!</v>
      </c>
      <c r="S457" s="115" t="e">
        <f t="shared" si="314"/>
        <v>#VALUE!</v>
      </c>
      <c r="T457" s="115" t="e">
        <f t="shared" si="314"/>
        <v>#VALUE!</v>
      </c>
      <c r="U457" s="115" t="e">
        <f t="shared" si="314"/>
        <v>#VALUE!</v>
      </c>
      <c r="V457" s="115" t="e">
        <f t="shared" si="314"/>
        <v>#VALUE!</v>
      </c>
      <c r="W457" s="115" t="e">
        <f t="shared" si="314"/>
        <v>#VALUE!</v>
      </c>
      <c r="X457" s="115" t="e">
        <f t="shared" si="314"/>
        <v>#VALUE!</v>
      </c>
      <c r="Y457" s="115" t="e">
        <f t="shared" si="314"/>
        <v>#VALUE!</v>
      </c>
      <c r="Z457" s="115" t="e">
        <f t="shared" si="314"/>
        <v>#VALUE!</v>
      </c>
      <c r="AA457" s="115" t="e">
        <f t="shared" si="314"/>
        <v>#VALUE!</v>
      </c>
      <c r="AB457" s="115" t="e">
        <f t="shared" si="314"/>
        <v>#VALUE!</v>
      </c>
      <c r="AC457" s="115" t="e">
        <f t="shared" si="314"/>
        <v>#VALUE!</v>
      </c>
      <c r="AD457" s="115" t="e">
        <f t="shared" si="314"/>
        <v>#VALUE!</v>
      </c>
      <c r="AE457" s="115" t="e">
        <f t="shared" si="314"/>
        <v>#VALUE!</v>
      </c>
      <c r="AF457" s="115" t="e">
        <f t="shared" si="314"/>
        <v>#VALUE!</v>
      </c>
      <c r="AG457" s="115" t="e">
        <f t="shared" si="314"/>
        <v>#VALUE!</v>
      </c>
      <c r="AH457" s="115" t="e">
        <f t="shared" si="314"/>
        <v>#VALUE!</v>
      </c>
      <c r="AI457" s="115" t="e">
        <f t="shared" si="314"/>
        <v>#VALUE!</v>
      </c>
      <c r="AJ457" s="115" t="e">
        <f t="shared" si="314"/>
        <v>#VALUE!</v>
      </c>
      <c r="AK457" s="218"/>
      <c r="AL457" s="219"/>
      <c r="AM457" s="220"/>
      <c r="AN457" s="28"/>
      <c r="AO457" s="26"/>
      <c r="AQ457" s="106"/>
      <c r="AR457" s="106"/>
    </row>
    <row r="458" spans="2:44" x14ac:dyDescent="0.45">
      <c r="B458" s="107"/>
      <c r="C458" s="108"/>
      <c r="D458" s="109"/>
      <c r="E458" s="195" t="s">
        <v>42</v>
      </c>
      <c r="F458" s="196" t="e">
        <f>IF(EDATE(F433,1)&gt;$F$7,"",EDATE(F433,1))</f>
        <v>#VALUE!</v>
      </c>
      <c r="G458" s="115" t="e">
        <f t="shared" ref="G458:AJ458" si="315">IF(G457&gt;$F$7,"",IF(F458=EOMONTH(DATE($F455,$G455,1),0),"",IF(F458="","",F458+1)))</f>
        <v>#VALUE!</v>
      </c>
      <c r="H458" s="115" t="e">
        <f t="shared" si="315"/>
        <v>#VALUE!</v>
      </c>
      <c r="I458" s="115" t="e">
        <f t="shared" si="315"/>
        <v>#VALUE!</v>
      </c>
      <c r="J458" s="115" t="e">
        <f t="shared" si="315"/>
        <v>#VALUE!</v>
      </c>
      <c r="K458" s="115" t="e">
        <f t="shared" si="315"/>
        <v>#VALUE!</v>
      </c>
      <c r="L458" s="115" t="e">
        <f t="shared" si="315"/>
        <v>#VALUE!</v>
      </c>
      <c r="M458" s="115" t="e">
        <f t="shared" si="315"/>
        <v>#VALUE!</v>
      </c>
      <c r="N458" s="115" t="e">
        <f t="shared" si="315"/>
        <v>#VALUE!</v>
      </c>
      <c r="O458" s="115" t="e">
        <f t="shared" si="315"/>
        <v>#VALUE!</v>
      </c>
      <c r="P458" s="115" t="e">
        <f t="shared" si="315"/>
        <v>#VALUE!</v>
      </c>
      <c r="Q458" s="115" t="e">
        <f t="shared" si="315"/>
        <v>#VALUE!</v>
      </c>
      <c r="R458" s="115" t="e">
        <f t="shared" si="315"/>
        <v>#VALUE!</v>
      </c>
      <c r="S458" s="115" t="e">
        <f t="shared" si="315"/>
        <v>#VALUE!</v>
      </c>
      <c r="T458" s="115" t="e">
        <f t="shared" si="315"/>
        <v>#VALUE!</v>
      </c>
      <c r="U458" s="115" t="e">
        <f t="shared" si="315"/>
        <v>#VALUE!</v>
      </c>
      <c r="V458" s="115" t="e">
        <f t="shared" si="315"/>
        <v>#VALUE!</v>
      </c>
      <c r="W458" s="115" t="e">
        <f t="shared" si="315"/>
        <v>#VALUE!</v>
      </c>
      <c r="X458" s="115" t="e">
        <f t="shared" si="315"/>
        <v>#VALUE!</v>
      </c>
      <c r="Y458" s="115" t="e">
        <f t="shared" si="315"/>
        <v>#VALUE!</v>
      </c>
      <c r="Z458" s="115" t="e">
        <f t="shared" si="315"/>
        <v>#VALUE!</v>
      </c>
      <c r="AA458" s="115" t="e">
        <f t="shared" si="315"/>
        <v>#VALUE!</v>
      </c>
      <c r="AB458" s="115" t="e">
        <f t="shared" si="315"/>
        <v>#VALUE!</v>
      </c>
      <c r="AC458" s="115" t="e">
        <f t="shared" si="315"/>
        <v>#VALUE!</v>
      </c>
      <c r="AD458" s="115" t="e">
        <f t="shared" si="315"/>
        <v>#VALUE!</v>
      </c>
      <c r="AE458" s="115" t="e">
        <f t="shared" si="315"/>
        <v>#VALUE!</v>
      </c>
      <c r="AF458" s="115" t="e">
        <f t="shared" si="315"/>
        <v>#VALUE!</v>
      </c>
      <c r="AG458" s="115" t="e">
        <f t="shared" si="315"/>
        <v>#VALUE!</v>
      </c>
      <c r="AH458" s="115" t="e">
        <f t="shared" si="315"/>
        <v>#VALUE!</v>
      </c>
      <c r="AI458" s="115" t="e">
        <f t="shared" si="315"/>
        <v>#VALUE!</v>
      </c>
      <c r="AJ458" s="115" t="e">
        <f t="shared" si="315"/>
        <v>#VALUE!</v>
      </c>
      <c r="AK458" s="218"/>
      <c r="AL458" s="219"/>
      <c r="AM458" s="220"/>
      <c r="AN458" s="28"/>
      <c r="AO458" s="26"/>
      <c r="AQ458" s="106"/>
      <c r="AR458" s="106"/>
    </row>
    <row r="459" spans="2:44" s="199" customFormat="1" x14ac:dyDescent="0.45">
      <c r="B459" s="117"/>
      <c r="C459" s="118"/>
      <c r="D459" s="119"/>
      <c r="E459" s="197" t="s">
        <v>43</v>
      </c>
      <c r="F459" s="198" t="str">
        <f>IFERROR(TEXT(WEEKDAY(+F458),"aaa"),"")</f>
        <v/>
      </c>
      <c r="G459" s="198" t="str">
        <f t="shared" ref="G459:AJ459" si="316">IFERROR(TEXT(WEEKDAY(+G458),"aaa"),"")</f>
        <v/>
      </c>
      <c r="H459" s="198" t="str">
        <f t="shared" si="316"/>
        <v/>
      </c>
      <c r="I459" s="198" t="str">
        <f t="shared" si="316"/>
        <v/>
      </c>
      <c r="J459" s="198" t="str">
        <f t="shared" si="316"/>
        <v/>
      </c>
      <c r="K459" s="198" t="str">
        <f t="shared" si="316"/>
        <v/>
      </c>
      <c r="L459" s="198" t="str">
        <f t="shared" si="316"/>
        <v/>
      </c>
      <c r="M459" s="198" t="str">
        <f t="shared" si="316"/>
        <v/>
      </c>
      <c r="N459" s="198" t="str">
        <f t="shared" si="316"/>
        <v/>
      </c>
      <c r="O459" s="198" t="str">
        <f t="shared" si="316"/>
        <v/>
      </c>
      <c r="P459" s="198" t="str">
        <f t="shared" si="316"/>
        <v/>
      </c>
      <c r="Q459" s="198" t="str">
        <f t="shared" si="316"/>
        <v/>
      </c>
      <c r="R459" s="198" t="str">
        <f t="shared" si="316"/>
        <v/>
      </c>
      <c r="S459" s="198" t="str">
        <f t="shared" si="316"/>
        <v/>
      </c>
      <c r="T459" s="198" t="str">
        <f t="shared" si="316"/>
        <v/>
      </c>
      <c r="U459" s="198" t="str">
        <f t="shared" si="316"/>
        <v/>
      </c>
      <c r="V459" s="198" t="str">
        <f t="shared" si="316"/>
        <v/>
      </c>
      <c r="W459" s="198" t="str">
        <f t="shared" si="316"/>
        <v/>
      </c>
      <c r="X459" s="198" t="str">
        <f t="shared" si="316"/>
        <v/>
      </c>
      <c r="Y459" s="198" t="str">
        <f t="shared" si="316"/>
        <v/>
      </c>
      <c r="Z459" s="198" t="str">
        <f t="shared" si="316"/>
        <v/>
      </c>
      <c r="AA459" s="198" t="str">
        <f t="shared" si="316"/>
        <v/>
      </c>
      <c r="AB459" s="198" t="str">
        <f t="shared" si="316"/>
        <v/>
      </c>
      <c r="AC459" s="198" t="str">
        <f t="shared" si="316"/>
        <v/>
      </c>
      <c r="AD459" s="198" t="str">
        <f t="shared" si="316"/>
        <v/>
      </c>
      <c r="AE459" s="198" t="str">
        <f t="shared" si="316"/>
        <v/>
      </c>
      <c r="AF459" s="198" t="str">
        <f t="shared" si="316"/>
        <v/>
      </c>
      <c r="AG459" s="198" t="str">
        <f t="shared" si="316"/>
        <v/>
      </c>
      <c r="AH459" s="198" t="str">
        <f t="shared" si="316"/>
        <v/>
      </c>
      <c r="AI459" s="198" t="str">
        <f t="shared" si="316"/>
        <v/>
      </c>
      <c r="AJ459" s="198" t="str">
        <f t="shared" si="316"/>
        <v/>
      </c>
      <c r="AK459" s="218"/>
      <c r="AL459" s="219"/>
      <c r="AM459" s="220"/>
      <c r="AN459" s="28"/>
      <c r="AO459" s="26"/>
      <c r="AP459" s="3"/>
      <c r="AQ459" s="106"/>
      <c r="AR459" s="106"/>
    </row>
    <row r="460" spans="2:44" s="199" customFormat="1" ht="21" customHeight="1" x14ac:dyDescent="0.45">
      <c r="B460" s="200" t="s">
        <v>44</v>
      </c>
      <c r="C460" s="201" t="s">
        <v>9</v>
      </c>
      <c r="D460" s="126" t="s">
        <v>10</v>
      </c>
      <c r="E460" s="127" t="s">
        <v>45</v>
      </c>
      <c r="F460" s="128" t="s">
        <v>47</v>
      </c>
      <c r="G460" s="129" t="s">
        <v>47</v>
      </c>
      <c r="H460" s="129" t="s">
        <v>47</v>
      </c>
      <c r="I460" s="129" t="s">
        <v>47</v>
      </c>
      <c r="J460" s="129" t="s">
        <v>47</v>
      </c>
      <c r="K460" s="129" t="s">
        <v>47</v>
      </c>
      <c r="L460" s="129" t="s">
        <v>47</v>
      </c>
      <c r="M460" s="129" t="s">
        <v>47</v>
      </c>
      <c r="N460" s="129" t="s">
        <v>47</v>
      </c>
      <c r="O460" s="129" t="s">
        <v>47</v>
      </c>
      <c r="P460" s="129" t="s">
        <v>47</v>
      </c>
      <c r="Q460" s="129" t="s">
        <v>47</v>
      </c>
      <c r="R460" s="129" t="s">
        <v>47</v>
      </c>
      <c r="S460" s="129" t="s">
        <v>47</v>
      </c>
      <c r="T460" s="129" t="s">
        <v>47</v>
      </c>
      <c r="U460" s="129" t="s">
        <v>47</v>
      </c>
      <c r="V460" s="129" t="s">
        <v>47</v>
      </c>
      <c r="W460" s="129" t="s">
        <v>47</v>
      </c>
      <c r="X460" s="129" t="s">
        <v>47</v>
      </c>
      <c r="Y460" s="129" t="s">
        <v>47</v>
      </c>
      <c r="Z460" s="129" t="s">
        <v>47</v>
      </c>
      <c r="AA460" s="129" t="s">
        <v>47</v>
      </c>
      <c r="AB460" s="129" t="s">
        <v>47</v>
      </c>
      <c r="AC460" s="129" t="s">
        <v>47</v>
      </c>
      <c r="AD460" s="129" t="s">
        <v>47</v>
      </c>
      <c r="AE460" s="129" t="s">
        <v>47</v>
      </c>
      <c r="AF460" s="129" t="s">
        <v>47</v>
      </c>
      <c r="AG460" s="129" t="s">
        <v>47</v>
      </c>
      <c r="AH460" s="129" t="s">
        <v>47</v>
      </c>
      <c r="AI460" s="129" t="s">
        <v>47</v>
      </c>
      <c r="AJ460" s="231" t="s">
        <v>47</v>
      </c>
      <c r="AK460" s="221"/>
      <c r="AL460" s="222"/>
      <c r="AM460" s="223"/>
      <c r="AN460" s="131" t="s">
        <v>22</v>
      </c>
      <c r="AO460" s="130" t="s">
        <v>23</v>
      </c>
      <c r="AP460" s="3"/>
      <c r="AQ460" s="132"/>
      <c r="AR460" s="132"/>
    </row>
    <row r="461" spans="2:44" s="199" customFormat="1" ht="13.5" customHeight="1" x14ac:dyDescent="0.45">
      <c r="B461" s="134" t="s">
        <v>24</v>
      </c>
      <c r="C461" s="135" t="s">
        <v>25</v>
      </c>
      <c r="D461" s="136" t="s">
        <v>26</v>
      </c>
      <c r="E461" s="137"/>
      <c r="F461" s="232"/>
      <c r="G461" s="209"/>
      <c r="H461" s="209"/>
      <c r="I461" s="209"/>
      <c r="J461" s="209"/>
      <c r="K461" s="209"/>
      <c r="L461" s="209"/>
      <c r="M461" s="209"/>
      <c r="N461" s="209"/>
      <c r="O461" s="209"/>
      <c r="P461" s="209"/>
      <c r="Q461" s="209"/>
      <c r="R461" s="209"/>
      <c r="S461" s="209"/>
      <c r="T461" s="209"/>
      <c r="U461" s="209"/>
      <c r="V461" s="209"/>
      <c r="W461" s="209"/>
      <c r="X461" s="209"/>
      <c r="Y461" s="209"/>
      <c r="Z461" s="209"/>
      <c r="AA461" s="209"/>
      <c r="AB461" s="209"/>
      <c r="AC461" s="209"/>
      <c r="AD461" s="209"/>
      <c r="AE461" s="209"/>
      <c r="AF461" s="209"/>
      <c r="AG461" s="209"/>
      <c r="AH461" s="209"/>
      <c r="AI461" s="209"/>
      <c r="AJ461" s="233"/>
      <c r="AK461" s="141">
        <f>IF(D461="","",COUNT($F$458:$AJ$458)-AL461)</f>
        <v>0</v>
      </c>
      <c r="AL461" s="142">
        <f>IF(D461="","",AQ461+AR461)</f>
        <v>0</v>
      </c>
      <c r="AM461" s="142">
        <f>IF(D461="","",COUNTIF(F461:AJ461,"休"))</f>
        <v>0</v>
      </c>
      <c r="AN461" s="143" t="str">
        <f>IF(D461="","",IFERROR(ROUND(AM461/AK461,3),""))</f>
        <v/>
      </c>
      <c r="AO461" s="144" t="e">
        <f>ROUND(AVERAGE(AN461:AN476),3)</f>
        <v>#DIV/0!</v>
      </c>
      <c r="AP461" s="3"/>
      <c r="AQ461" s="145">
        <f>+COUNTIF(F461:AJ461,"－")</f>
        <v>0</v>
      </c>
      <c r="AR461" s="145">
        <f>+COUNTIF(F461:AJ461,"外")</f>
        <v>0</v>
      </c>
    </row>
    <row r="462" spans="2:44" s="199" customFormat="1" ht="13.5" customHeight="1" x14ac:dyDescent="0.45">
      <c r="B462" s="146"/>
      <c r="C462" s="147"/>
      <c r="D462" s="148" t="s">
        <v>28</v>
      </c>
      <c r="E462" s="137"/>
      <c r="F462" s="149"/>
      <c r="G462" s="150"/>
      <c r="H462" s="150"/>
      <c r="I462" s="150"/>
      <c r="J462" s="150"/>
      <c r="K462" s="150"/>
      <c r="L462" s="150"/>
      <c r="M462" s="150"/>
      <c r="N462" s="150"/>
      <c r="O462" s="150"/>
      <c r="P462" s="150"/>
      <c r="Q462" s="150"/>
      <c r="R462" s="150"/>
      <c r="S462" s="150"/>
      <c r="T462" s="150"/>
      <c r="U462" s="150"/>
      <c r="V462" s="150"/>
      <c r="W462" s="150"/>
      <c r="X462" s="150"/>
      <c r="Y462" s="150"/>
      <c r="Z462" s="150"/>
      <c r="AA462" s="150"/>
      <c r="AB462" s="150"/>
      <c r="AC462" s="150"/>
      <c r="AD462" s="150"/>
      <c r="AE462" s="150"/>
      <c r="AF462" s="150"/>
      <c r="AG462" s="150"/>
      <c r="AH462" s="150"/>
      <c r="AI462" s="150"/>
      <c r="AJ462" s="206"/>
      <c r="AK462" s="141">
        <f t="shared" ref="AK462:AK466" si="317">IF(D462="","",COUNT($F$458:$AJ$458)-AL462)</f>
        <v>0</v>
      </c>
      <c r="AL462" s="142">
        <f t="shared" ref="AL462:AL466" si="318">IF(D462="","",AQ462+AR462)</f>
        <v>0</v>
      </c>
      <c r="AM462" s="142">
        <f t="shared" ref="AM462:AM466" si="319">IF(D462="","",COUNTIF(F462:AJ462,"休"))</f>
        <v>0</v>
      </c>
      <c r="AN462" s="143" t="str">
        <f t="shared" ref="AN462:AN466" si="320">IF(D462="","",IFERROR(ROUND(AM462/AK462,3),""))</f>
        <v/>
      </c>
      <c r="AO462" s="154"/>
      <c r="AP462" s="3"/>
      <c r="AQ462" s="145">
        <f>+COUNTIF(F462:AJ462,"－")</f>
        <v>0</v>
      </c>
      <c r="AR462" s="145">
        <f>+COUNTIF(F462:AJ462,"外")</f>
        <v>0</v>
      </c>
    </row>
    <row r="463" spans="2:44" s="199" customFormat="1" x14ac:dyDescent="0.45">
      <c r="B463" s="146"/>
      <c r="C463" s="147"/>
      <c r="D463" s="155" t="s">
        <v>29</v>
      </c>
      <c r="E463" s="137"/>
      <c r="F463" s="149"/>
      <c r="G463" s="150"/>
      <c r="H463" s="150"/>
      <c r="I463" s="150"/>
      <c r="J463" s="150"/>
      <c r="K463" s="150"/>
      <c r="L463" s="150"/>
      <c r="M463" s="150"/>
      <c r="N463" s="150"/>
      <c r="O463" s="150"/>
      <c r="P463" s="150"/>
      <c r="Q463" s="150"/>
      <c r="R463" s="150"/>
      <c r="S463" s="150"/>
      <c r="T463" s="150"/>
      <c r="U463" s="150"/>
      <c r="V463" s="150"/>
      <c r="W463" s="150"/>
      <c r="X463" s="150"/>
      <c r="Y463" s="150"/>
      <c r="Z463" s="150"/>
      <c r="AA463" s="150"/>
      <c r="AB463" s="150"/>
      <c r="AC463" s="150"/>
      <c r="AD463" s="150"/>
      <c r="AE463" s="150"/>
      <c r="AF463" s="150"/>
      <c r="AG463" s="150"/>
      <c r="AH463" s="150"/>
      <c r="AI463" s="150"/>
      <c r="AJ463" s="206"/>
      <c r="AK463" s="141">
        <f t="shared" si="317"/>
        <v>0</v>
      </c>
      <c r="AL463" s="142">
        <f t="shared" si="318"/>
        <v>0</v>
      </c>
      <c r="AM463" s="142">
        <f t="shared" si="319"/>
        <v>0</v>
      </c>
      <c r="AN463" s="143" t="str">
        <f t="shared" si="320"/>
        <v/>
      </c>
      <c r="AO463" s="154"/>
      <c r="AP463" s="3"/>
      <c r="AQ463" s="145">
        <f>+COUNTIF(F463:AJ463,"－")</f>
        <v>0</v>
      </c>
      <c r="AR463" s="145">
        <f t="shared" ref="AR463:AR466" si="321">+COUNTIF(F463:AJ463,"外")</f>
        <v>0</v>
      </c>
    </row>
    <row r="464" spans="2:44" s="199" customFormat="1" x14ac:dyDescent="0.45">
      <c r="B464" s="146"/>
      <c r="C464" s="147"/>
      <c r="D464" s="155" t="s">
        <v>30</v>
      </c>
      <c r="E464" s="156"/>
      <c r="F464" s="149"/>
      <c r="G464" s="150"/>
      <c r="H464" s="150"/>
      <c r="I464" s="150"/>
      <c r="J464" s="150"/>
      <c r="K464" s="150"/>
      <c r="L464" s="150"/>
      <c r="M464" s="150"/>
      <c r="N464" s="150"/>
      <c r="O464" s="150"/>
      <c r="P464" s="150"/>
      <c r="Q464" s="150"/>
      <c r="R464" s="150"/>
      <c r="S464" s="150"/>
      <c r="T464" s="150"/>
      <c r="U464" s="150"/>
      <c r="V464" s="150"/>
      <c r="W464" s="150"/>
      <c r="X464" s="150"/>
      <c r="Y464" s="150"/>
      <c r="Z464" s="150"/>
      <c r="AA464" s="150"/>
      <c r="AB464" s="150"/>
      <c r="AC464" s="150"/>
      <c r="AD464" s="150"/>
      <c r="AE464" s="150"/>
      <c r="AF464" s="150"/>
      <c r="AG464" s="150"/>
      <c r="AH464" s="150"/>
      <c r="AI464" s="150"/>
      <c r="AJ464" s="206"/>
      <c r="AK464" s="141">
        <f t="shared" si="317"/>
        <v>0</v>
      </c>
      <c r="AL464" s="142">
        <f t="shared" si="318"/>
        <v>0</v>
      </c>
      <c r="AM464" s="142">
        <f t="shared" si="319"/>
        <v>0</v>
      </c>
      <c r="AN464" s="143" t="str">
        <f t="shared" si="320"/>
        <v/>
      </c>
      <c r="AO464" s="154"/>
      <c r="AP464" s="3"/>
      <c r="AQ464" s="145">
        <f>+COUNTIF(F464:AJ464,"－")</f>
        <v>0</v>
      </c>
      <c r="AR464" s="145">
        <f t="shared" si="321"/>
        <v>0</v>
      </c>
    </row>
    <row r="465" spans="2:44" s="199" customFormat="1" x14ac:dyDescent="0.45">
      <c r="B465" s="146"/>
      <c r="C465" s="147"/>
      <c r="D465" s="155" t="s">
        <v>31</v>
      </c>
      <c r="E465" s="137"/>
      <c r="F465" s="149"/>
      <c r="G465" s="150"/>
      <c r="H465" s="150"/>
      <c r="I465" s="150"/>
      <c r="J465" s="150"/>
      <c r="K465" s="150"/>
      <c r="L465" s="150"/>
      <c r="M465" s="150"/>
      <c r="N465" s="150"/>
      <c r="O465" s="150"/>
      <c r="P465" s="150"/>
      <c r="Q465" s="150"/>
      <c r="R465" s="150"/>
      <c r="S465" s="150"/>
      <c r="T465" s="150"/>
      <c r="U465" s="150"/>
      <c r="V465" s="150"/>
      <c r="W465" s="150"/>
      <c r="X465" s="150"/>
      <c r="Y465" s="150"/>
      <c r="Z465" s="150"/>
      <c r="AA465" s="150"/>
      <c r="AB465" s="150"/>
      <c r="AC465" s="150"/>
      <c r="AD465" s="150"/>
      <c r="AE465" s="150"/>
      <c r="AF465" s="150"/>
      <c r="AG465" s="150"/>
      <c r="AH465" s="150"/>
      <c r="AI465" s="150"/>
      <c r="AJ465" s="206"/>
      <c r="AK465" s="141">
        <f t="shared" si="317"/>
        <v>0</v>
      </c>
      <c r="AL465" s="142">
        <f t="shared" si="318"/>
        <v>0</v>
      </c>
      <c r="AM465" s="142">
        <f t="shared" si="319"/>
        <v>0</v>
      </c>
      <c r="AN465" s="143" t="str">
        <f t="shared" si="320"/>
        <v/>
      </c>
      <c r="AO465" s="154"/>
      <c r="AP465" s="3"/>
      <c r="AQ465" s="145">
        <f t="shared" ref="AQ465:AQ466" si="322">+COUNTIF(F465:AJ465,"－")</f>
        <v>0</v>
      </c>
      <c r="AR465" s="145">
        <f t="shared" si="321"/>
        <v>0</v>
      </c>
    </row>
    <row r="466" spans="2:44" s="199" customFormat="1" x14ac:dyDescent="0.45">
      <c r="B466" s="157"/>
      <c r="C466" s="158"/>
      <c r="D466" s="159">
        <f>E$29</f>
        <v>0</v>
      </c>
      <c r="E466" s="160"/>
      <c r="F466" s="234"/>
      <c r="G466" s="214"/>
      <c r="H466" s="214"/>
      <c r="I466" s="214"/>
      <c r="J466" s="214"/>
      <c r="K466" s="214"/>
      <c r="L466" s="214"/>
      <c r="M466" s="214"/>
      <c r="N466" s="214"/>
      <c r="O466" s="214"/>
      <c r="P466" s="214"/>
      <c r="Q466" s="214"/>
      <c r="R466" s="214"/>
      <c r="S466" s="214"/>
      <c r="T466" s="214"/>
      <c r="U466" s="214"/>
      <c r="V466" s="214"/>
      <c r="W466" s="214"/>
      <c r="X466" s="214"/>
      <c r="Y466" s="214"/>
      <c r="Z466" s="214"/>
      <c r="AA466" s="214"/>
      <c r="AB466" s="214"/>
      <c r="AC466" s="214"/>
      <c r="AD466" s="214"/>
      <c r="AE466" s="214"/>
      <c r="AF466" s="214"/>
      <c r="AG466" s="214"/>
      <c r="AH466" s="214"/>
      <c r="AI466" s="214"/>
      <c r="AJ466" s="235"/>
      <c r="AK466" s="141">
        <f t="shared" si="317"/>
        <v>0</v>
      </c>
      <c r="AL466" s="142">
        <f t="shared" si="318"/>
        <v>0</v>
      </c>
      <c r="AM466" s="165">
        <f t="shared" si="319"/>
        <v>0</v>
      </c>
      <c r="AN466" s="143" t="str">
        <f t="shared" si="320"/>
        <v/>
      </c>
      <c r="AO466" s="154"/>
      <c r="AP466" s="3"/>
      <c r="AQ466" s="145">
        <f t="shared" si="322"/>
        <v>0</v>
      </c>
      <c r="AR466" s="145">
        <f t="shared" si="321"/>
        <v>0</v>
      </c>
    </row>
    <row r="467" spans="2:44" s="199" customFormat="1" ht="14.4" x14ac:dyDescent="0.45">
      <c r="B467" s="134" t="s">
        <v>32</v>
      </c>
      <c r="C467" s="135" t="s">
        <v>33</v>
      </c>
      <c r="D467" s="126" t="s">
        <v>10</v>
      </c>
      <c r="E467" s="166" t="s">
        <v>45</v>
      </c>
      <c r="F467" s="128" t="s">
        <v>48</v>
      </c>
      <c r="G467" s="129" t="s">
        <v>48</v>
      </c>
      <c r="H467" s="129" t="s">
        <v>48</v>
      </c>
      <c r="I467" s="129" t="s">
        <v>48</v>
      </c>
      <c r="J467" s="129" t="s">
        <v>48</v>
      </c>
      <c r="K467" s="129" t="s">
        <v>48</v>
      </c>
      <c r="L467" s="129" t="s">
        <v>48</v>
      </c>
      <c r="M467" s="129" t="s">
        <v>48</v>
      </c>
      <c r="N467" s="129" t="s">
        <v>48</v>
      </c>
      <c r="O467" s="129" t="s">
        <v>48</v>
      </c>
      <c r="P467" s="129" t="s">
        <v>48</v>
      </c>
      <c r="Q467" s="129" t="s">
        <v>48</v>
      </c>
      <c r="R467" s="129" t="s">
        <v>48</v>
      </c>
      <c r="S467" s="129" t="s">
        <v>48</v>
      </c>
      <c r="T467" s="129" t="s">
        <v>48</v>
      </c>
      <c r="U467" s="129" t="s">
        <v>48</v>
      </c>
      <c r="V467" s="129" t="s">
        <v>48</v>
      </c>
      <c r="W467" s="129" t="s">
        <v>48</v>
      </c>
      <c r="X467" s="129" t="s">
        <v>48</v>
      </c>
      <c r="Y467" s="129" t="s">
        <v>48</v>
      </c>
      <c r="Z467" s="129" t="s">
        <v>48</v>
      </c>
      <c r="AA467" s="129" t="s">
        <v>48</v>
      </c>
      <c r="AB467" s="129" t="s">
        <v>48</v>
      </c>
      <c r="AC467" s="129" t="s">
        <v>48</v>
      </c>
      <c r="AD467" s="129" t="s">
        <v>48</v>
      </c>
      <c r="AE467" s="129" t="s">
        <v>48</v>
      </c>
      <c r="AF467" s="129" t="s">
        <v>48</v>
      </c>
      <c r="AG467" s="129" t="s">
        <v>48</v>
      </c>
      <c r="AH467" s="129" t="s">
        <v>48</v>
      </c>
      <c r="AI467" s="129" t="s">
        <v>48</v>
      </c>
      <c r="AJ467" s="231" t="s">
        <v>48</v>
      </c>
      <c r="AK467" s="168"/>
      <c r="AL467" s="145"/>
      <c r="AM467" s="169"/>
      <c r="AN467" s="170"/>
      <c r="AO467" s="154"/>
      <c r="AP467" s="3"/>
      <c r="AQ467" s="7"/>
      <c r="AR467" s="7"/>
    </row>
    <row r="468" spans="2:44" s="199" customFormat="1" x14ac:dyDescent="0.45">
      <c r="B468" s="146"/>
      <c r="C468" s="147"/>
      <c r="D468" s="171" t="s">
        <v>26</v>
      </c>
      <c r="E468" s="137"/>
      <c r="F468" s="213"/>
      <c r="G468" s="163"/>
      <c r="H468" s="163"/>
      <c r="I468" s="163"/>
      <c r="J468" s="163"/>
      <c r="K468" s="163"/>
      <c r="L468" s="163"/>
      <c r="M468" s="163"/>
      <c r="N468" s="163"/>
      <c r="O468" s="163"/>
      <c r="P468" s="163"/>
      <c r="Q468" s="163"/>
      <c r="R468" s="163"/>
      <c r="S468" s="163"/>
      <c r="T468" s="163"/>
      <c r="U468" s="163"/>
      <c r="V468" s="163"/>
      <c r="W468" s="163"/>
      <c r="X468" s="163"/>
      <c r="Y468" s="163"/>
      <c r="Z468" s="163"/>
      <c r="AA468" s="163"/>
      <c r="AB468" s="163"/>
      <c r="AC468" s="163"/>
      <c r="AD468" s="163"/>
      <c r="AE468" s="163"/>
      <c r="AF468" s="163"/>
      <c r="AG468" s="163"/>
      <c r="AH468" s="163"/>
      <c r="AI468" s="163"/>
      <c r="AJ468" s="236"/>
      <c r="AK468" s="141">
        <f>IF(D468="","",COUNT($F$458:$AJ$458)-AL468)</f>
        <v>0</v>
      </c>
      <c r="AL468" s="142">
        <f>IF(D468="","",AQ468+AR468)</f>
        <v>0</v>
      </c>
      <c r="AM468" s="142">
        <f>IF(D468="","",COUNTIF(F468:AJ468,"休"))</f>
        <v>0</v>
      </c>
      <c r="AN468" s="143" t="str">
        <f>IF(D468="","",IFERROR(ROUND(AM468/AK468,3),""))</f>
        <v/>
      </c>
      <c r="AO468" s="154"/>
      <c r="AP468" s="3"/>
      <c r="AQ468" s="145">
        <f>+COUNTIF(F468:AJ468,"－")</f>
        <v>0</v>
      </c>
      <c r="AR468" s="145">
        <f>+COUNTIF(F468:AJ468,"外")</f>
        <v>0</v>
      </c>
    </row>
    <row r="469" spans="2:44" s="199" customFormat="1" x14ac:dyDescent="0.45">
      <c r="B469" s="146"/>
      <c r="C469" s="147"/>
      <c r="D469" s="148" t="s">
        <v>28</v>
      </c>
      <c r="E469" s="172"/>
      <c r="F469" s="149"/>
      <c r="G469" s="150"/>
      <c r="H469" s="150"/>
      <c r="I469" s="150"/>
      <c r="J469" s="150"/>
      <c r="K469" s="150"/>
      <c r="L469" s="150"/>
      <c r="M469" s="150"/>
      <c r="N469" s="150"/>
      <c r="O469" s="150"/>
      <c r="P469" s="150"/>
      <c r="Q469" s="150"/>
      <c r="R469" s="150"/>
      <c r="S469" s="150"/>
      <c r="T469" s="150"/>
      <c r="U469" s="150"/>
      <c r="V469" s="150"/>
      <c r="W469" s="150"/>
      <c r="X469" s="150"/>
      <c r="Y469" s="150"/>
      <c r="Z469" s="150"/>
      <c r="AA469" s="150"/>
      <c r="AB469" s="150"/>
      <c r="AC469" s="150"/>
      <c r="AD469" s="150"/>
      <c r="AE469" s="150"/>
      <c r="AF469" s="150"/>
      <c r="AG469" s="150"/>
      <c r="AH469" s="150"/>
      <c r="AI469" s="150"/>
      <c r="AJ469" s="206"/>
      <c r="AK469" s="141">
        <f t="shared" ref="AK469:AK471" si="323">IF(D469="","",COUNT($F$458:$AJ$458)-AL469)</f>
        <v>0</v>
      </c>
      <c r="AL469" s="142">
        <f t="shared" ref="AL469:AL471" si="324">IF(D469="","",AQ469+AR469)</f>
        <v>0</v>
      </c>
      <c r="AM469" s="142">
        <f t="shared" ref="AM469:AM471" si="325">IF(D469="","",COUNTIF(F469:AJ469,"休"))</f>
        <v>0</v>
      </c>
      <c r="AN469" s="143" t="str">
        <f t="shared" ref="AN469:AN471" si="326">IF(D469="","",IFERROR(ROUND(AM469/AK469,3),""))</f>
        <v/>
      </c>
      <c r="AO469" s="154"/>
      <c r="AP469" s="3"/>
      <c r="AQ469" s="145">
        <f>+COUNTIF(F469:AJ469,"－")</f>
        <v>0</v>
      </c>
      <c r="AR469" s="145">
        <f>+COUNTIF(F469:AJ469,"外")</f>
        <v>0</v>
      </c>
    </row>
    <row r="470" spans="2:44" s="199" customFormat="1" x14ac:dyDescent="0.45">
      <c r="B470" s="146"/>
      <c r="C470" s="147"/>
      <c r="D470" s="3"/>
      <c r="E470" s="172"/>
      <c r="F470" s="149"/>
      <c r="G470" s="150"/>
      <c r="H470" s="150"/>
      <c r="I470" s="150"/>
      <c r="J470" s="150"/>
      <c r="K470" s="150"/>
      <c r="L470" s="150"/>
      <c r="M470" s="150"/>
      <c r="N470" s="150"/>
      <c r="O470" s="150"/>
      <c r="P470" s="150"/>
      <c r="Q470" s="150"/>
      <c r="R470" s="150"/>
      <c r="S470" s="150"/>
      <c r="T470" s="150"/>
      <c r="U470" s="150"/>
      <c r="V470" s="150"/>
      <c r="W470" s="150"/>
      <c r="X470" s="150"/>
      <c r="Y470" s="150"/>
      <c r="Z470" s="150"/>
      <c r="AA470" s="150"/>
      <c r="AB470" s="150"/>
      <c r="AC470" s="150"/>
      <c r="AD470" s="150"/>
      <c r="AE470" s="150"/>
      <c r="AF470" s="150"/>
      <c r="AG470" s="150"/>
      <c r="AH470" s="150"/>
      <c r="AI470" s="150"/>
      <c r="AJ470" s="206"/>
      <c r="AK470" s="141" t="str">
        <f t="shared" si="323"/>
        <v/>
      </c>
      <c r="AL470" s="142" t="str">
        <f t="shared" si="324"/>
        <v/>
      </c>
      <c r="AM470" s="142" t="str">
        <f t="shared" si="325"/>
        <v/>
      </c>
      <c r="AN470" s="143" t="str">
        <f t="shared" si="326"/>
        <v/>
      </c>
      <c r="AO470" s="154"/>
      <c r="AP470" s="3"/>
      <c r="AQ470" s="145">
        <f>+COUNTIF(F470:AJ470,"－")</f>
        <v>0</v>
      </c>
      <c r="AR470" s="145">
        <f>+COUNTIF(F470:AJ470,"外")</f>
        <v>0</v>
      </c>
    </row>
    <row r="471" spans="2:44" s="199" customFormat="1" x14ac:dyDescent="0.45">
      <c r="B471" s="146"/>
      <c r="C471" s="158"/>
      <c r="D471" s="173"/>
      <c r="E471" s="174"/>
      <c r="F471" s="234"/>
      <c r="G471" s="214"/>
      <c r="H471" s="214"/>
      <c r="I471" s="214"/>
      <c r="J471" s="214"/>
      <c r="K471" s="214"/>
      <c r="L471" s="214"/>
      <c r="M471" s="214"/>
      <c r="N471" s="214"/>
      <c r="O471" s="214"/>
      <c r="P471" s="214"/>
      <c r="Q471" s="214"/>
      <c r="R471" s="214"/>
      <c r="S471" s="214"/>
      <c r="T471" s="214"/>
      <c r="U471" s="214"/>
      <c r="V471" s="214"/>
      <c r="W471" s="214"/>
      <c r="X471" s="214"/>
      <c r="Y471" s="214"/>
      <c r="Z471" s="214"/>
      <c r="AA471" s="214"/>
      <c r="AB471" s="214"/>
      <c r="AC471" s="214"/>
      <c r="AD471" s="214"/>
      <c r="AE471" s="214"/>
      <c r="AF471" s="214"/>
      <c r="AG471" s="214"/>
      <c r="AH471" s="214"/>
      <c r="AI471" s="214"/>
      <c r="AJ471" s="235"/>
      <c r="AK471" s="141" t="str">
        <f t="shared" si="323"/>
        <v/>
      </c>
      <c r="AL471" s="142" t="str">
        <f t="shared" si="324"/>
        <v/>
      </c>
      <c r="AM471" s="142" t="str">
        <f t="shared" si="325"/>
        <v/>
      </c>
      <c r="AN471" s="143" t="str">
        <f t="shared" si="326"/>
        <v/>
      </c>
      <c r="AO471" s="154"/>
      <c r="AP471" s="3"/>
      <c r="AQ471" s="145">
        <f>+COUNTIF(F471:AJ471,"－")</f>
        <v>0</v>
      </c>
      <c r="AR471" s="145">
        <f>+COUNTIF(F471:AJ471,"外")</f>
        <v>0</v>
      </c>
    </row>
    <row r="472" spans="2:44" s="199" customFormat="1" ht="14.4" x14ac:dyDescent="0.45">
      <c r="B472" s="146"/>
      <c r="C472" s="135" t="s">
        <v>34</v>
      </c>
      <c r="D472" s="126" t="s">
        <v>10</v>
      </c>
      <c r="E472" s="176" t="s">
        <v>45</v>
      </c>
      <c r="F472" s="128" t="s">
        <v>47</v>
      </c>
      <c r="G472" s="129" t="s">
        <v>47</v>
      </c>
      <c r="H472" s="129" t="s">
        <v>47</v>
      </c>
      <c r="I472" s="129" t="s">
        <v>47</v>
      </c>
      <c r="J472" s="129" t="s">
        <v>47</v>
      </c>
      <c r="K472" s="129" t="s">
        <v>47</v>
      </c>
      <c r="L472" s="129" t="s">
        <v>47</v>
      </c>
      <c r="M472" s="129" t="s">
        <v>47</v>
      </c>
      <c r="N472" s="129" t="s">
        <v>47</v>
      </c>
      <c r="O472" s="129" t="s">
        <v>47</v>
      </c>
      <c r="P472" s="129" t="s">
        <v>47</v>
      </c>
      <c r="Q472" s="129" t="s">
        <v>47</v>
      </c>
      <c r="R472" s="129" t="s">
        <v>47</v>
      </c>
      <c r="S472" s="129" t="s">
        <v>47</v>
      </c>
      <c r="T472" s="129" t="s">
        <v>47</v>
      </c>
      <c r="U472" s="129" t="s">
        <v>47</v>
      </c>
      <c r="V472" s="129" t="s">
        <v>47</v>
      </c>
      <c r="W472" s="129" t="s">
        <v>47</v>
      </c>
      <c r="X472" s="129" t="s">
        <v>47</v>
      </c>
      <c r="Y472" s="129" t="s">
        <v>47</v>
      </c>
      <c r="Z472" s="129" t="s">
        <v>47</v>
      </c>
      <c r="AA472" s="129" t="s">
        <v>47</v>
      </c>
      <c r="AB472" s="129" t="s">
        <v>47</v>
      </c>
      <c r="AC472" s="129" t="s">
        <v>47</v>
      </c>
      <c r="AD472" s="129" t="s">
        <v>47</v>
      </c>
      <c r="AE472" s="129" t="s">
        <v>47</v>
      </c>
      <c r="AF472" s="129" t="s">
        <v>47</v>
      </c>
      <c r="AG472" s="129" t="s">
        <v>47</v>
      </c>
      <c r="AH472" s="129" t="s">
        <v>47</v>
      </c>
      <c r="AI472" s="129" t="s">
        <v>47</v>
      </c>
      <c r="AJ472" s="231" t="s">
        <v>47</v>
      </c>
      <c r="AK472" s="168"/>
      <c r="AL472" s="145"/>
      <c r="AM472" s="177"/>
      <c r="AN472" s="170"/>
      <c r="AO472" s="154"/>
      <c r="AP472" s="3"/>
      <c r="AQ472" s="7"/>
      <c r="AR472" s="7"/>
    </row>
    <row r="473" spans="2:44" s="199" customFormat="1" x14ac:dyDescent="0.45">
      <c r="B473" s="146"/>
      <c r="C473" s="147"/>
      <c r="D473" s="178" t="s">
        <v>28</v>
      </c>
      <c r="E473" s="137"/>
      <c r="F473" s="213"/>
      <c r="G473" s="163"/>
      <c r="H473" s="163"/>
      <c r="I473" s="163"/>
      <c r="J473" s="163"/>
      <c r="K473" s="163"/>
      <c r="L473" s="163"/>
      <c r="M473" s="163"/>
      <c r="N473" s="163"/>
      <c r="O473" s="163"/>
      <c r="P473" s="163"/>
      <c r="Q473" s="163"/>
      <c r="R473" s="163"/>
      <c r="S473" s="163"/>
      <c r="T473" s="163"/>
      <c r="U473" s="163"/>
      <c r="V473" s="163"/>
      <c r="W473" s="163"/>
      <c r="X473" s="163"/>
      <c r="Y473" s="163"/>
      <c r="Z473" s="163"/>
      <c r="AA473" s="163"/>
      <c r="AB473" s="163"/>
      <c r="AC473" s="163"/>
      <c r="AD473" s="163"/>
      <c r="AE473" s="163"/>
      <c r="AF473" s="163"/>
      <c r="AG473" s="163"/>
      <c r="AH473" s="163"/>
      <c r="AI473" s="163"/>
      <c r="AJ473" s="236"/>
      <c r="AK473" s="141">
        <f>IF(D473="","",COUNT($F$458:$AJ$458)-AL473)</f>
        <v>0</v>
      </c>
      <c r="AL473" s="142">
        <f>IF(D473="","",AQ473+AR473)</f>
        <v>0</v>
      </c>
      <c r="AM473" s="142">
        <f>IF(D473="","",COUNTIF(F473:AJ473,"休"))</f>
        <v>0</v>
      </c>
      <c r="AN473" s="143" t="str">
        <f>IF(D473="","",IFERROR(ROUND(AM473/AK473,3),""))</f>
        <v/>
      </c>
      <c r="AO473" s="154"/>
      <c r="AP473" s="3"/>
      <c r="AQ473" s="145">
        <f>+COUNTIF(F473:AJ473,"－")</f>
        <v>0</v>
      </c>
      <c r="AR473" s="145">
        <f>+COUNTIF(F473:AJ473,"外")</f>
        <v>0</v>
      </c>
    </row>
    <row r="474" spans="2:44" s="199" customFormat="1" x14ac:dyDescent="0.45">
      <c r="B474" s="146"/>
      <c r="C474" s="147"/>
      <c r="D474" s="3"/>
      <c r="E474" s="172"/>
      <c r="F474" s="149"/>
      <c r="G474" s="150"/>
      <c r="H474" s="150"/>
      <c r="I474" s="150"/>
      <c r="J474" s="150"/>
      <c r="K474" s="150"/>
      <c r="L474" s="150"/>
      <c r="M474" s="150"/>
      <c r="N474" s="150"/>
      <c r="O474" s="150"/>
      <c r="P474" s="150"/>
      <c r="Q474" s="150"/>
      <c r="R474" s="150"/>
      <c r="S474" s="150"/>
      <c r="T474" s="150"/>
      <c r="U474" s="150"/>
      <c r="V474" s="150"/>
      <c r="W474" s="150"/>
      <c r="X474" s="150"/>
      <c r="Y474" s="150"/>
      <c r="Z474" s="150"/>
      <c r="AA474" s="150"/>
      <c r="AB474" s="150"/>
      <c r="AC474" s="150"/>
      <c r="AD474" s="150"/>
      <c r="AE474" s="150"/>
      <c r="AF474" s="150"/>
      <c r="AG474" s="150"/>
      <c r="AH474" s="150"/>
      <c r="AI474" s="150"/>
      <c r="AJ474" s="206"/>
      <c r="AK474" s="141" t="str">
        <f t="shared" ref="AK474:AK476" si="327">IF(D474="","",COUNT($F$458:$AJ$458)-AL474)</f>
        <v/>
      </c>
      <c r="AL474" s="142" t="str">
        <f t="shared" ref="AL474:AL476" si="328">IF(D474="","",AQ474+AR474)</f>
        <v/>
      </c>
      <c r="AM474" s="142" t="str">
        <f t="shared" ref="AM474:AM476" si="329">IF(D474="","",COUNTIF(F474:AJ474,"休"))</f>
        <v/>
      </c>
      <c r="AN474" s="143" t="str">
        <f t="shared" ref="AN474:AN476" si="330">IF(D474="","",IFERROR(ROUND(AM474/AK474,3),""))</f>
        <v/>
      </c>
      <c r="AO474" s="154"/>
      <c r="AP474" s="3"/>
      <c r="AQ474" s="145">
        <f>+COUNTIF(F474:AJ474,"－")</f>
        <v>0</v>
      </c>
      <c r="AR474" s="145">
        <f>+COUNTIF(F474:AJ474,"外")</f>
        <v>0</v>
      </c>
    </row>
    <row r="475" spans="2:44" s="199" customFormat="1" x14ac:dyDescent="0.45">
      <c r="B475" s="146"/>
      <c r="C475" s="147"/>
      <c r="D475" s="180"/>
      <c r="E475" s="172"/>
      <c r="F475" s="149"/>
      <c r="G475" s="150"/>
      <c r="H475" s="150"/>
      <c r="I475" s="150"/>
      <c r="J475" s="150"/>
      <c r="K475" s="150"/>
      <c r="L475" s="150"/>
      <c r="M475" s="150"/>
      <c r="N475" s="150"/>
      <c r="O475" s="150"/>
      <c r="P475" s="150"/>
      <c r="Q475" s="150"/>
      <c r="R475" s="150"/>
      <c r="S475" s="150"/>
      <c r="T475" s="150"/>
      <c r="U475" s="150"/>
      <c r="V475" s="150"/>
      <c r="W475" s="150"/>
      <c r="X475" s="150"/>
      <c r="Y475" s="150"/>
      <c r="Z475" s="150"/>
      <c r="AA475" s="150"/>
      <c r="AB475" s="150"/>
      <c r="AC475" s="150"/>
      <c r="AD475" s="150"/>
      <c r="AE475" s="150"/>
      <c r="AF475" s="150"/>
      <c r="AG475" s="150"/>
      <c r="AH475" s="150"/>
      <c r="AI475" s="150"/>
      <c r="AJ475" s="206"/>
      <c r="AK475" s="141" t="str">
        <f t="shared" si="327"/>
        <v/>
      </c>
      <c r="AL475" s="142" t="str">
        <f t="shared" si="328"/>
        <v/>
      </c>
      <c r="AM475" s="142" t="str">
        <f t="shared" si="329"/>
        <v/>
      </c>
      <c r="AN475" s="143" t="str">
        <f t="shared" si="330"/>
        <v/>
      </c>
      <c r="AO475" s="154"/>
      <c r="AP475" s="3"/>
      <c r="AQ475" s="145">
        <f>+COUNTIF(F475:AJ475,"－")</f>
        <v>0</v>
      </c>
      <c r="AR475" s="145">
        <f>+COUNTIF(F475:AJ475,"外")</f>
        <v>0</v>
      </c>
    </row>
    <row r="476" spans="2:44" s="199" customFormat="1" ht="13.8" thickBot="1" x14ac:dyDescent="0.5">
      <c r="B476" s="157"/>
      <c r="C476" s="158"/>
      <c r="D476" s="173"/>
      <c r="E476" s="174"/>
      <c r="F476" s="234"/>
      <c r="G476" s="214"/>
      <c r="H476" s="214"/>
      <c r="I476" s="214"/>
      <c r="J476" s="214"/>
      <c r="K476" s="214"/>
      <c r="L476" s="214"/>
      <c r="M476" s="214"/>
      <c r="N476" s="214"/>
      <c r="O476" s="214"/>
      <c r="P476" s="214"/>
      <c r="Q476" s="214"/>
      <c r="R476" s="214"/>
      <c r="S476" s="214"/>
      <c r="T476" s="214"/>
      <c r="U476" s="214"/>
      <c r="V476" s="214"/>
      <c r="W476" s="214"/>
      <c r="X476" s="214"/>
      <c r="Y476" s="214"/>
      <c r="Z476" s="214"/>
      <c r="AA476" s="214"/>
      <c r="AB476" s="214"/>
      <c r="AC476" s="214"/>
      <c r="AD476" s="214"/>
      <c r="AE476" s="214"/>
      <c r="AF476" s="214"/>
      <c r="AG476" s="214"/>
      <c r="AH476" s="214"/>
      <c r="AI476" s="214"/>
      <c r="AJ476" s="235"/>
      <c r="AK476" s="183" t="str">
        <f t="shared" si="327"/>
        <v/>
      </c>
      <c r="AL476" s="165" t="str">
        <f t="shared" si="328"/>
        <v/>
      </c>
      <c r="AM476" s="165" t="str">
        <f t="shared" si="329"/>
        <v/>
      </c>
      <c r="AN476" s="143" t="str">
        <f t="shared" si="330"/>
        <v/>
      </c>
      <c r="AO476" s="185"/>
      <c r="AP476" s="3"/>
      <c r="AQ476" s="145">
        <f>+COUNTIF(F476:AJ476,"－")</f>
        <v>0</v>
      </c>
      <c r="AR476" s="145">
        <f>+COUNTIF(F476:AJ476,"外")</f>
        <v>0</v>
      </c>
    </row>
    <row r="477" spans="2:44" s="199" customFormat="1" ht="13.8" thickBot="1" x14ac:dyDescent="0.5">
      <c r="B477" s="186"/>
      <c r="C477" s="187"/>
      <c r="D477" s="180"/>
      <c r="E477" s="98"/>
      <c r="F477" s="140"/>
      <c r="G477" s="140"/>
      <c r="H477" s="140"/>
      <c r="I477" s="140"/>
      <c r="J477" s="140"/>
      <c r="K477" s="140"/>
      <c r="L477" s="140"/>
      <c r="M477" s="140"/>
      <c r="N477" s="140"/>
      <c r="O477" s="140"/>
      <c r="P477" s="140"/>
      <c r="Q477" s="140"/>
      <c r="R477" s="140"/>
      <c r="S477" s="140"/>
      <c r="T477" s="140"/>
      <c r="U477" s="140"/>
      <c r="V477" s="140"/>
      <c r="W477" s="140"/>
      <c r="X477" s="140"/>
      <c r="Y477" s="140"/>
      <c r="Z477" s="140"/>
      <c r="AA477" s="140"/>
      <c r="AB477" s="140"/>
      <c r="AC477" s="140"/>
      <c r="AD477" s="140"/>
      <c r="AE477" s="140"/>
      <c r="AF477" s="140"/>
      <c r="AG477" s="140"/>
      <c r="AH477" s="140"/>
      <c r="AI477" s="140"/>
      <c r="AJ477" s="140"/>
      <c r="AK477" s="188"/>
      <c r="AL477" s="189"/>
      <c r="AM477" s="189"/>
      <c r="AN477" s="190" t="s">
        <v>46</v>
      </c>
      <c r="AO477" s="191" t="e">
        <f>IF(AO461&gt;=0.285,"OK","NG")</f>
        <v>#DIV/0!</v>
      </c>
      <c r="AP477" s="3"/>
      <c r="AQ477" s="189"/>
      <c r="AR477" s="189"/>
    </row>
    <row r="478" spans="2:44" ht="18" x14ac:dyDescent="0.45">
      <c r="B478"/>
      <c r="C478"/>
      <c r="D478"/>
      <c r="E478"/>
      <c r="F478"/>
      <c r="G478"/>
      <c r="H478"/>
      <c r="I478"/>
      <c r="J478"/>
      <c r="K478"/>
      <c r="L478"/>
      <c r="M478"/>
      <c r="N478"/>
      <c r="O478"/>
      <c r="P478"/>
      <c r="Q478"/>
      <c r="R478"/>
      <c r="S478"/>
      <c r="T478"/>
      <c r="U478"/>
      <c r="V478"/>
      <c r="W478"/>
      <c r="X478"/>
      <c r="Y478"/>
      <c r="Z478"/>
      <c r="AA478"/>
      <c r="AB478"/>
      <c r="AC478"/>
      <c r="AD478"/>
      <c r="AE478"/>
      <c r="AF478"/>
      <c r="AG478"/>
      <c r="AH478"/>
      <c r="AI478"/>
      <c r="AJ478"/>
      <c r="AK478"/>
      <c r="AL478"/>
      <c r="AM478"/>
      <c r="AN478"/>
      <c r="AO478"/>
      <c r="AP478"/>
      <c r="AQ478"/>
      <c r="AR478"/>
    </row>
    <row r="479" spans="2:44" hidden="1" x14ac:dyDescent="0.45">
      <c r="F479" s="4" t="e">
        <f>YEAR(F482)</f>
        <v>#VALUE!</v>
      </c>
      <c r="G479" s="4" t="e">
        <f>MONTH(F482)</f>
        <v>#VALUE!</v>
      </c>
    </row>
    <row r="480" spans="2:44" x14ac:dyDescent="0.45">
      <c r="B480" s="99"/>
      <c r="C480" s="100"/>
      <c r="D480" s="101"/>
      <c r="E480" s="193" t="s">
        <v>35</v>
      </c>
      <c r="F480" s="103" t="e">
        <f>F482</f>
        <v>#VALUE!</v>
      </c>
      <c r="G480" s="104"/>
      <c r="H480" s="104"/>
      <c r="I480" s="104"/>
      <c r="J480" s="104"/>
      <c r="K480" s="104"/>
      <c r="L480" s="104"/>
      <c r="M480" s="104"/>
      <c r="N480" s="104"/>
      <c r="O480" s="104"/>
      <c r="P480" s="104"/>
      <c r="Q480" s="104"/>
      <c r="R480" s="104"/>
      <c r="S480" s="104"/>
      <c r="T480" s="104"/>
      <c r="U480" s="104"/>
      <c r="V480" s="104"/>
      <c r="W480" s="104"/>
      <c r="X480" s="104"/>
      <c r="Y480" s="104"/>
      <c r="Z480" s="104"/>
      <c r="AA480" s="104"/>
      <c r="AB480" s="104"/>
      <c r="AC480" s="104"/>
      <c r="AD480" s="104"/>
      <c r="AE480" s="104"/>
      <c r="AF480" s="104"/>
      <c r="AG480" s="104"/>
      <c r="AH480" s="104"/>
      <c r="AI480" s="104"/>
      <c r="AJ480" s="104"/>
      <c r="AK480" s="215" t="s">
        <v>36</v>
      </c>
      <c r="AL480" s="216" t="s">
        <v>37</v>
      </c>
      <c r="AM480" s="217" t="s">
        <v>13</v>
      </c>
      <c r="AN480" s="28" t="s">
        <v>38</v>
      </c>
      <c r="AO480" s="26" t="s">
        <v>39</v>
      </c>
      <c r="AQ480" s="106" t="s">
        <v>40</v>
      </c>
      <c r="AR480" s="106" t="s">
        <v>41</v>
      </c>
    </row>
    <row r="481" spans="2:44" hidden="1" x14ac:dyDescent="0.45">
      <c r="B481" s="107"/>
      <c r="C481" s="108"/>
      <c r="D481" s="109"/>
      <c r="E481" s="194"/>
      <c r="F481" s="115" t="e">
        <f>DATE($F479,$G479,1)</f>
        <v>#VALUE!</v>
      </c>
      <c r="G481" s="115" t="e">
        <f t="shared" ref="G481:AJ481" si="331">F481+1</f>
        <v>#VALUE!</v>
      </c>
      <c r="H481" s="115" t="e">
        <f t="shared" si="331"/>
        <v>#VALUE!</v>
      </c>
      <c r="I481" s="115" t="e">
        <f t="shared" si="331"/>
        <v>#VALUE!</v>
      </c>
      <c r="J481" s="115" t="e">
        <f t="shared" si="331"/>
        <v>#VALUE!</v>
      </c>
      <c r="K481" s="115" t="e">
        <f t="shared" si="331"/>
        <v>#VALUE!</v>
      </c>
      <c r="L481" s="115" t="e">
        <f t="shared" si="331"/>
        <v>#VALUE!</v>
      </c>
      <c r="M481" s="115" t="e">
        <f t="shared" si="331"/>
        <v>#VALUE!</v>
      </c>
      <c r="N481" s="115" t="e">
        <f t="shared" si="331"/>
        <v>#VALUE!</v>
      </c>
      <c r="O481" s="115" t="e">
        <f t="shared" si="331"/>
        <v>#VALUE!</v>
      </c>
      <c r="P481" s="115" t="e">
        <f t="shared" si="331"/>
        <v>#VALUE!</v>
      </c>
      <c r="Q481" s="115" t="e">
        <f t="shared" si="331"/>
        <v>#VALUE!</v>
      </c>
      <c r="R481" s="115" t="e">
        <f t="shared" si="331"/>
        <v>#VALUE!</v>
      </c>
      <c r="S481" s="115" t="e">
        <f t="shared" si="331"/>
        <v>#VALUE!</v>
      </c>
      <c r="T481" s="115" t="e">
        <f t="shared" si="331"/>
        <v>#VALUE!</v>
      </c>
      <c r="U481" s="115" t="e">
        <f t="shared" si="331"/>
        <v>#VALUE!</v>
      </c>
      <c r="V481" s="115" t="e">
        <f t="shared" si="331"/>
        <v>#VALUE!</v>
      </c>
      <c r="W481" s="115" t="e">
        <f t="shared" si="331"/>
        <v>#VALUE!</v>
      </c>
      <c r="X481" s="115" t="e">
        <f t="shared" si="331"/>
        <v>#VALUE!</v>
      </c>
      <c r="Y481" s="115" t="e">
        <f t="shared" si="331"/>
        <v>#VALUE!</v>
      </c>
      <c r="Z481" s="115" t="e">
        <f t="shared" si="331"/>
        <v>#VALUE!</v>
      </c>
      <c r="AA481" s="115" t="e">
        <f t="shared" si="331"/>
        <v>#VALUE!</v>
      </c>
      <c r="AB481" s="115" t="e">
        <f t="shared" si="331"/>
        <v>#VALUE!</v>
      </c>
      <c r="AC481" s="115" t="e">
        <f t="shared" si="331"/>
        <v>#VALUE!</v>
      </c>
      <c r="AD481" s="115" t="e">
        <f t="shared" si="331"/>
        <v>#VALUE!</v>
      </c>
      <c r="AE481" s="115" t="e">
        <f t="shared" si="331"/>
        <v>#VALUE!</v>
      </c>
      <c r="AF481" s="115" t="e">
        <f t="shared" si="331"/>
        <v>#VALUE!</v>
      </c>
      <c r="AG481" s="115" t="e">
        <f t="shared" si="331"/>
        <v>#VALUE!</v>
      </c>
      <c r="AH481" s="115" t="e">
        <f t="shared" si="331"/>
        <v>#VALUE!</v>
      </c>
      <c r="AI481" s="115" t="e">
        <f t="shared" si="331"/>
        <v>#VALUE!</v>
      </c>
      <c r="AJ481" s="115" t="e">
        <f t="shared" si="331"/>
        <v>#VALUE!</v>
      </c>
      <c r="AK481" s="218"/>
      <c r="AL481" s="219"/>
      <c r="AM481" s="220"/>
      <c r="AN481" s="28"/>
      <c r="AO481" s="26"/>
      <c r="AQ481" s="106"/>
      <c r="AR481" s="106"/>
    </row>
    <row r="482" spans="2:44" x14ac:dyDescent="0.45">
      <c r="B482" s="107"/>
      <c r="C482" s="108"/>
      <c r="D482" s="109"/>
      <c r="E482" s="195" t="s">
        <v>42</v>
      </c>
      <c r="F482" s="196" t="e">
        <f>IF(EDATE(F457,1)&gt;$F$7,"",EDATE(F457,1))</f>
        <v>#VALUE!</v>
      </c>
      <c r="G482" s="115" t="e">
        <f t="shared" ref="G482:AJ482" si="332">IF(G481&gt;$F$7,"",IF(F482=EOMONTH(DATE($F479,$G479,1),0),"",IF(F482="","",F482+1)))</f>
        <v>#VALUE!</v>
      </c>
      <c r="H482" s="115" t="e">
        <f t="shared" si="332"/>
        <v>#VALUE!</v>
      </c>
      <c r="I482" s="115" t="e">
        <f t="shared" si="332"/>
        <v>#VALUE!</v>
      </c>
      <c r="J482" s="115" t="e">
        <f t="shared" si="332"/>
        <v>#VALUE!</v>
      </c>
      <c r="K482" s="115" t="e">
        <f t="shared" si="332"/>
        <v>#VALUE!</v>
      </c>
      <c r="L482" s="115" t="e">
        <f t="shared" si="332"/>
        <v>#VALUE!</v>
      </c>
      <c r="M482" s="115" t="e">
        <f t="shared" si="332"/>
        <v>#VALUE!</v>
      </c>
      <c r="N482" s="115" t="e">
        <f t="shared" si="332"/>
        <v>#VALUE!</v>
      </c>
      <c r="O482" s="115" t="e">
        <f t="shared" si="332"/>
        <v>#VALUE!</v>
      </c>
      <c r="P482" s="115" t="e">
        <f t="shared" si="332"/>
        <v>#VALUE!</v>
      </c>
      <c r="Q482" s="115" t="e">
        <f t="shared" si="332"/>
        <v>#VALUE!</v>
      </c>
      <c r="R482" s="115" t="e">
        <f t="shared" si="332"/>
        <v>#VALUE!</v>
      </c>
      <c r="S482" s="115" t="e">
        <f t="shared" si="332"/>
        <v>#VALUE!</v>
      </c>
      <c r="T482" s="115" t="e">
        <f t="shared" si="332"/>
        <v>#VALUE!</v>
      </c>
      <c r="U482" s="115" t="e">
        <f t="shared" si="332"/>
        <v>#VALUE!</v>
      </c>
      <c r="V482" s="115" t="e">
        <f t="shared" si="332"/>
        <v>#VALUE!</v>
      </c>
      <c r="W482" s="115" t="e">
        <f t="shared" si="332"/>
        <v>#VALUE!</v>
      </c>
      <c r="X482" s="115" t="e">
        <f t="shared" si="332"/>
        <v>#VALUE!</v>
      </c>
      <c r="Y482" s="115" t="e">
        <f t="shared" si="332"/>
        <v>#VALUE!</v>
      </c>
      <c r="Z482" s="115" t="e">
        <f t="shared" si="332"/>
        <v>#VALUE!</v>
      </c>
      <c r="AA482" s="115" t="e">
        <f t="shared" si="332"/>
        <v>#VALUE!</v>
      </c>
      <c r="AB482" s="115" t="e">
        <f t="shared" si="332"/>
        <v>#VALUE!</v>
      </c>
      <c r="AC482" s="115" t="e">
        <f t="shared" si="332"/>
        <v>#VALUE!</v>
      </c>
      <c r="AD482" s="115" t="e">
        <f t="shared" si="332"/>
        <v>#VALUE!</v>
      </c>
      <c r="AE482" s="115" t="e">
        <f t="shared" si="332"/>
        <v>#VALUE!</v>
      </c>
      <c r="AF482" s="115" t="e">
        <f t="shared" si="332"/>
        <v>#VALUE!</v>
      </c>
      <c r="AG482" s="115" t="e">
        <f t="shared" si="332"/>
        <v>#VALUE!</v>
      </c>
      <c r="AH482" s="115" t="e">
        <f t="shared" si="332"/>
        <v>#VALUE!</v>
      </c>
      <c r="AI482" s="115" t="e">
        <f t="shared" si="332"/>
        <v>#VALUE!</v>
      </c>
      <c r="AJ482" s="115" t="e">
        <f t="shared" si="332"/>
        <v>#VALUE!</v>
      </c>
      <c r="AK482" s="218"/>
      <c r="AL482" s="219"/>
      <c r="AM482" s="220"/>
      <c r="AN482" s="28"/>
      <c r="AO482" s="26"/>
      <c r="AQ482" s="106"/>
      <c r="AR482" s="106"/>
    </row>
    <row r="483" spans="2:44" s="199" customFormat="1" x14ac:dyDescent="0.45">
      <c r="B483" s="117"/>
      <c r="C483" s="118"/>
      <c r="D483" s="119"/>
      <c r="E483" s="197" t="s">
        <v>43</v>
      </c>
      <c r="F483" s="198" t="str">
        <f>IFERROR(TEXT(WEEKDAY(+F482),"aaa"),"")</f>
        <v/>
      </c>
      <c r="G483" s="198" t="str">
        <f t="shared" ref="G483:AJ483" si="333">IFERROR(TEXT(WEEKDAY(+G482),"aaa"),"")</f>
        <v/>
      </c>
      <c r="H483" s="198" t="str">
        <f t="shared" si="333"/>
        <v/>
      </c>
      <c r="I483" s="198" t="str">
        <f t="shared" si="333"/>
        <v/>
      </c>
      <c r="J483" s="198" t="str">
        <f t="shared" si="333"/>
        <v/>
      </c>
      <c r="K483" s="198" t="str">
        <f t="shared" si="333"/>
        <v/>
      </c>
      <c r="L483" s="198" t="str">
        <f t="shared" si="333"/>
        <v/>
      </c>
      <c r="M483" s="198" t="str">
        <f t="shared" si="333"/>
        <v/>
      </c>
      <c r="N483" s="198" t="str">
        <f t="shared" si="333"/>
        <v/>
      </c>
      <c r="O483" s="198" t="str">
        <f t="shared" si="333"/>
        <v/>
      </c>
      <c r="P483" s="198" t="str">
        <f t="shared" si="333"/>
        <v/>
      </c>
      <c r="Q483" s="198" t="str">
        <f t="shared" si="333"/>
        <v/>
      </c>
      <c r="R483" s="198" t="str">
        <f t="shared" si="333"/>
        <v/>
      </c>
      <c r="S483" s="198" t="str">
        <f t="shared" si="333"/>
        <v/>
      </c>
      <c r="T483" s="198" t="str">
        <f t="shared" si="333"/>
        <v/>
      </c>
      <c r="U483" s="198" t="str">
        <f t="shared" si="333"/>
        <v/>
      </c>
      <c r="V483" s="198" t="str">
        <f t="shared" si="333"/>
        <v/>
      </c>
      <c r="W483" s="198" t="str">
        <f t="shared" si="333"/>
        <v/>
      </c>
      <c r="X483" s="198" t="str">
        <f t="shared" si="333"/>
        <v/>
      </c>
      <c r="Y483" s="198" t="str">
        <f t="shared" si="333"/>
        <v/>
      </c>
      <c r="Z483" s="198" t="str">
        <f t="shared" si="333"/>
        <v/>
      </c>
      <c r="AA483" s="198" t="str">
        <f t="shared" si="333"/>
        <v/>
      </c>
      <c r="AB483" s="198" t="str">
        <f t="shared" si="333"/>
        <v/>
      </c>
      <c r="AC483" s="198" t="str">
        <f t="shared" si="333"/>
        <v/>
      </c>
      <c r="AD483" s="198" t="str">
        <f t="shared" si="333"/>
        <v/>
      </c>
      <c r="AE483" s="198" t="str">
        <f t="shared" si="333"/>
        <v/>
      </c>
      <c r="AF483" s="198" t="str">
        <f t="shared" si="333"/>
        <v/>
      </c>
      <c r="AG483" s="198" t="str">
        <f t="shared" si="333"/>
        <v/>
      </c>
      <c r="AH483" s="198" t="str">
        <f t="shared" si="333"/>
        <v/>
      </c>
      <c r="AI483" s="198" t="str">
        <f t="shared" si="333"/>
        <v/>
      </c>
      <c r="AJ483" s="198" t="str">
        <f t="shared" si="333"/>
        <v/>
      </c>
      <c r="AK483" s="218"/>
      <c r="AL483" s="219"/>
      <c r="AM483" s="220"/>
      <c r="AN483" s="28"/>
      <c r="AO483" s="26"/>
      <c r="AP483" s="3"/>
      <c r="AQ483" s="106"/>
      <c r="AR483" s="106"/>
    </row>
    <row r="484" spans="2:44" s="199" customFormat="1" ht="21" customHeight="1" x14ac:dyDescent="0.45">
      <c r="B484" s="200" t="s">
        <v>44</v>
      </c>
      <c r="C484" s="201" t="s">
        <v>9</v>
      </c>
      <c r="D484" s="126" t="s">
        <v>10</v>
      </c>
      <c r="E484" s="127" t="s">
        <v>45</v>
      </c>
      <c r="F484" s="128" t="s">
        <v>47</v>
      </c>
      <c r="G484" s="129" t="s">
        <v>47</v>
      </c>
      <c r="H484" s="129" t="s">
        <v>47</v>
      </c>
      <c r="I484" s="129" t="s">
        <v>47</v>
      </c>
      <c r="J484" s="129" t="s">
        <v>47</v>
      </c>
      <c r="K484" s="129" t="s">
        <v>47</v>
      </c>
      <c r="L484" s="129" t="s">
        <v>47</v>
      </c>
      <c r="M484" s="129" t="s">
        <v>47</v>
      </c>
      <c r="N484" s="129" t="s">
        <v>47</v>
      </c>
      <c r="O484" s="129" t="s">
        <v>47</v>
      </c>
      <c r="P484" s="129" t="s">
        <v>47</v>
      </c>
      <c r="Q484" s="129" t="s">
        <v>47</v>
      </c>
      <c r="R484" s="129" t="s">
        <v>47</v>
      </c>
      <c r="S484" s="129" t="s">
        <v>47</v>
      </c>
      <c r="T484" s="129" t="s">
        <v>47</v>
      </c>
      <c r="U484" s="129" t="s">
        <v>47</v>
      </c>
      <c r="V484" s="129" t="s">
        <v>47</v>
      </c>
      <c r="W484" s="129" t="s">
        <v>47</v>
      </c>
      <c r="X484" s="129" t="s">
        <v>47</v>
      </c>
      <c r="Y484" s="129" t="s">
        <v>47</v>
      </c>
      <c r="Z484" s="129" t="s">
        <v>47</v>
      </c>
      <c r="AA484" s="129" t="s">
        <v>47</v>
      </c>
      <c r="AB484" s="129" t="s">
        <v>47</v>
      </c>
      <c r="AC484" s="129" t="s">
        <v>47</v>
      </c>
      <c r="AD484" s="129" t="s">
        <v>47</v>
      </c>
      <c r="AE484" s="129" t="s">
        <v>47</v>
      </c>
      <c r="AF484" s="129" t="s">
        <v>47</v>
      </c>
      <c r="AG484" s="129" t="s">
        <v>47</v>
      </c>
      <c r="AH484" s="129" t="s">
        <v>47</v>
      </c>
      <c r="AI484" s="129" t="s">
        <v>47</v>
      </c>
      <c r="AJ484" s="231" t="s">
        <v>47</v>
      </c>
      <c r="AK484" s="221"/>
      <c r="AL484" s="222"/>
      <c r="AM484" s="223"/>
      <c r="AN484" s="131" t="s">
        <v>22</v>
      </c>
      <c r="AO484" s="130" t="s">
        <v>23</v>
      </c>
      <c r="AP484" s="3"/>
      <c r="AQ484" s="132"/>
      <c r="AR484" s="132"/>
    </row>
    <row r="485" spans="2:44" s="199" customFormat="1" ht="13.5" customHeight="1" x14ac:dyDescent="0.45">
      <c r="B485" s="134" t="s">
        <v>24</v>
      </c>
      <c r="C485" s="135" t="s">
        <v>25</v>
      </c>
      <c r="D485" s="136" t="s">
        <v>26</v>
      </c>
      <c r="E485" s="137"/>
      <c r="F485" s="232"/>
      <c r="G485" s="209"/>
      <c r="H485" s="209"/>
      <c r="I485" s="209"/>
      <c r="J485" s="209"/>
      <c r="K485" s="209"/>
      <c r="L485" s="209"/>
      <c r="M485" s="209"/>
      <c r="N485" s="209"/>
      <c r="O485" s="209"/>
      <c r="P485" s="209"/>
      <c r="Q485" s="209"/>
      <c r="R485" s="209"/>
      <c r="S485" s="209"/>
      <c r="T485" s="209"/>
      <c r="U485" s="209"/>
      <c r="V485" s="209"/>
      <c r="W485" s="209"/>
      <c r="X485" s="209"/>
      <c r="Y485" s="209"/>
      <c r="Z485" s="209"/>
      <c r="AA485" s="209"/>
      <c r="AB485" s="209"/>
      <c r="AC485" s="209"/>
      <c r="AD485" s="209"/>
      <c r="AE485" s="209"/>
      <c r="AF485" s="209"/>
      <c r="AG485" s="209"/>
      <c r="AH485" s="209"/>
      <c r="AI485" s="209"/>
      <c r="AJ485" s="233"/>
      <c r="AK485" s="141">
        <f>IF(D485="","",COUNT($F$482:$AJ$482)-AL485)</f>
        <v>0</v>
      </c>
      <c r="AL485" s="142">
        <f>IF(D485="","",AQ485+AR485)</f>
        <v>0</v>
      </c>
      <c r="AM485" s="142">
        <f>IF(D485="","",COUNTIF(F485:AJ485,"休"))</f>
        <v>0</v>
      </c>
      <c r="AN485" s="143" t="str">
        <f>IF(D485="","",IFERROR(ROUND(AM485/AK485,3),""))</f>
        <v/>
      </c>
      <c r="AO485" s="144" t="e">
        <f>ROUND(AVERAGE(AN485:AN500),3)</f>
        <v>#DIV/0!</v>
      </c>
      <c r="AP485" s="3"/>
      <c r="AQ485" s="145">
        <f>+COUNTIF(F485:AJ485,"－")</f>
        <v>0</v>
      </c>
      <c r="AR485" s="145">
        <f>+COUNTIF(F485:AJ485,"外")</f>
        <v>0</v>
      </c>
    </row>
    <row r="486" spans="2:44" s="199" customFormat="1" ht="13.5" customHeight="1" x14ac:dyDescent="0.45">
      <c r="B486" s="146"/>
      <c r="C486" s="147"/>
      <c r="D486" s="148" t="s">
        <v>28</v>
      </c>
      <c r="E486" s="137"/>
      <c r="F486" s="149"/>
      <c r="G486" s="150"/>
      <c r="H486" s="150"/>
      <c r="I486" s="150"/>
      <c r="J486" s="150"/>
      <c r="K486" s="150"/>
      <c r="L486" s="150"/>
      <c r="M486" s="150"/>
      <c r="N486" s="150"/>
      <c r="O486" s="150"/>
      <c r="P486" s="150"/>
      <c r="Q486" s="150"/>
      <c r="R486" s="150"/>
      <c r="S486" s="150"/>
      <c r="T486" s="150"/>
      <c r="U486" s="150"/>
      <c r="V486" s="150"/>
      <c r="W486" s="150"/>
      <c r="X486" s="150"/>
      <c r="Y486" s="150"/>
      <c r="Z486" s="150"/>
      <c r="AA486" s="150"/>
      <c r="AB486" s="150"/>
      <c r="AC486" s="150"/>
      <c r="AD486" s="150"/>
      <c r="AE486" s="150"/>
      <c r="AF486" s="150"/>
      <c r="AG486" s="150"/>
      <c r="AH486" s="150"/>
      <c r="AI486" s="150"/>
      <c r="AJ486" s="206"/>
      <c r="AK486" s="141">
        <f t="shared" ref="AK486:AK490" si="334">IF(D486="","",COUNT($F$482:$AJ$482)-AL486)</f>
        <v>0</v>
      </c>
      <c r="AL486" s="142">
        <f t="shared" ref="AL486:AL490" si="335">IF(D486="","",AQ486+AR486)</f>
        <v>0</v>
      </c>
      <c r="AM486" s="142">
        <f t="shared" ref="AM486:AM490" si="336">IF(D486="","",COUNTIF(F486:AJ486,"休"))</f>
        <v>0</v>
      </c>
      <c r="AN486" s="143" t="str">
        <f t="shared" ref="AN486:AN490" si="337">IF(D486="","",IFERROR(ROUND(AM486/AK486,3),""))</f>
        <v/>
      </c>
      <c r="AO486" s="154"/>
      <c r="AP486" s="3"/>
      <c r="AQ486" s="145">
        <f>+COUNTIF(F486:AJ486,"－")</f>
        <v>0</v>
      </c>
      <c r="AR486" s="145">
        <f>+COUNTIF(F486:AJ486,"外")</f>
        <v>0</v>
      </c>
    </row>
    <row r="487" spans="2:44" s="199" customFormat="1" x14ac:dyDescent="0.45">
      <c r="B487" s="146"/>
      <c r="C487" s="147"/>
      <c r="D487" s="155" t="s">
        <v>29</v>
      </c>
      <c r="E487" s="137"/>
      <c r="F487" s="149"/>
      <c r="G487" s="150"/>
      <c r="H487" s="150"/>
      <c r="I487" s="150"/>
      <c r="J487" s="150"/>
      <c r="K487" s="150"/>
      <c r="L487" s="150"/>
      <c r="M487" s="150"/>
      <c r="N487" s="150"/>
      <c r="O487" s="150"/>
      <c r="P487" s="150"/>
      <c r="Q487" s="150"/>
      <c r="R487" s="150"/>
      <c r="S487" s="150"/>
      <c r="T487" s="150"/>
      <c r="U487" s="150"/>
      <c r="V487" s="150"/>
      <c r="W487" s="150"/>
      <c r="X487" s="150"/>
      <c r="Y487" s="150"/>
      <c r="Z487" s="150"/>
      <c r="AA487" s="150"/>
      <c r="AB487" s="150"/>
      <c r="AC487" s="150"/>
      <c r="AD487" s="150"/>
      <c r="AE487" s="150"/>
      <c r="AF487" s="150"/>
      <c r="AG487" s="150"/>
      <c r="AH487" s="150"/>
      <c r="AI487" s="150"/>
      <c r="AJ487" s="206"/>
      <c r="AK487" s="141">
        <f t="shared" si="334"/>
        <v>0</v>
      </c>
      <c r="AL487" s="142">
        <f t="shared" si="335"/>
        <v>0</v>
      </c>
      <c r="AM487" s="142">
        <f t="shared" si="336"/>
        <v>0</v>
      </c>
      <c r="AN487" s="143" t="str">
        <f t="shared" si="337"/>
        <v/>
      </c>
      <c r="AO487" s="154"/>
      <c r="AP487" s="3"/>
      <c r="AQ487" s="145">
        <f>+COUNTIF(F487:AJ487,"－")</f>
        <v>0</v>
      </c>
      <c r="AR487" s="145">
        <f t="shared" ref="AR487:AR490" si="338">+COUNTIF(F487:AJ487,"外")</f>
        <v>0</v>
      </c>
    </row>
    <row r="488" spans="2:44" s="199" customFormat="1" x14ac:dyDescent="0.45">
      <c r="B488" s="146"/>
      <c r="C488" s="147"/>
      <c r="D488" s="155" t="s">
        <v>30</v>
      </c>
      <c r="E488" s="156"/>
      <c r="F488" s="149"/>
      <c r="G488" s="150"/>
      <c r="H488" s="150"/>
      <c r="I488" s="150"/>
      <c r="J488" s="150"/>
      <c r="K488" s="150"/>
      <c r="L488" s="150"/>
      <c r="M488" s="150"/>
      <c r="N488" s="150"/>
      <c r="O488" s="150"/>
      <c r="P488" s="150"/>
      <c r="Q488" s="150"/>
      <c r="R488" s="150"/>
      <c r="S488" s="150"/>
      <c r="T488" s="150"/>
      <c r="U488" s="150"/>
      <c r="V488" s="150"/>
      <c r="W488" s="150"/>
      <c r="X488" s="150"/>
      <c r="Y488" s="150"/>
      <c r="Z488" s="150"/>
      <c r="AA488" s="150"/>
      <c r="AB488" s="150"/>
      <c r="AC488" s="150"/>
      <c r="AD488" s="150"/>
      <c r="AE488" s="150"/>
      <c r="AF488" s="150"/>
      <c r="AG488" s="150"/>
      <c r="AH488" s="150"/>
      <c r="AI488" s="150"/>
      <c r="AJ488" s="206"/>
      <c r="AK488" s="141">
        <f t="shared" si="334"/>
        <v>0</v>
      </c>
      <c r="AL488" s="142">
        <f t="shared" si="335"/>
        <v>0</v>
      </c>
      <c r="AM488" s="142">
        <f t="shared" si="336"/>
        <v>0</v>
      </c>
      <c r="AN488" s="143" t="str">
        <f t="shared" si="337"/>
        <v/>
      </c>
      <c r="AO488" s="154"/>
      <c r="AP488" s="3"/>
      <c r="AQ488" s="145">
        <f>+COUNTIF(F488:AJ488,"－")</f>
        <v>0</v>
      </c>
      <c r="AR488" s="145">
        <f t="shared" si="338"/>
        <v>0</v>
      </c>
    </row>
    <row r="489" spans="2:44" s="199" customFormat="1" x14ac:dyDescent="0.45">
      <c r="B489" s="146"/>
      <c r="C489" s="147"/>
      <c r="D489" s="155" t="s">
        <v>31</v>
      </c>
      <c r="E489" s="137"/>
      <c r="F489" s="149"/>
      <c r="G489" s="150"/>
      <c r="H489" s="150"/>
      <c r="I489" s="150"/>
      <c r="J489" s="150"/>
      <c r="K489" s="150"/>
      <c r="L489" s="150"/>
      <c r="M489" s="150"/>
      <c r="N489" s="150"/>
      <c r="O489" s="150"/>
      <c r="P489" s="150"/>
      <c r="Q489" s="150"/>
      <c r="R489" s="150"/>
      <c r="S489" s="150"/>
      <c r="T489" s="150"/>
      <c r="U489" s="150"/>
      <c r="V489" s="150"/>
      <c r="W489" s="150"/>
      <c r="X489" s="150"/>
      <c r="Y489" s="150"/>
      <c r="Z489" s="150"/>
      <c r="AA489" s="150"/>
      <c r="AB489" s="150"/>
      <c r="AC489" s="150"/>
      <c r="AD489" s="150"/>
      <c r="AE489" s="150"/>
      <c r="AF489" s="150"/>
      <c r="AG489" s="150"/>
      <c r="AH489" s="150"/>
      <c r="AI489" s="150"/>
      <c r="AJ489" s="206"/>
      <c r="AK489" s="141">
        <f t="shared" si="334"/>
        <v>0</v>
      </c>
      <c r="AL489" s="142">
        <f t="shared" si="335"/>
        <v>0</v>
      </c>
      <c r="AM489" s="142">
        <f t="shared" si="336"/>
        <v>0</v>
      </c>
      <c r="AN489" s="143" t="str">
        <f t="shared" si="337"/>
        <v/>
      </c>
      <c r="AO489" s="154"/>
      <c r="AP489" s="3"/>
      <c r="AQ489" s="145">
        <f t="shared" ref="AQ489:AQ490" si="339">+COUNTIF(F489:AJ489,"－")</f>
        <v>0</v>
      </c>
      <c r="AR489" s="145">
        <f t="shared" si="338"/>
        <v>0</v>
      </c>
    </row>
    <row r="490" spans="2:44" s="199" customFormat="1" x14ac:dyDescent="0.45">
      <c r="B490" s="157"/>
      <c r="C490" s="158"/>
      <c r="D490" s="159">
        <f>E$29</f>
        <v>0</v>
      </c>
      <c r="E490" s="160"/>
      <c r="F490" s="234"/>
      <c r="G490" s="214"/>
      <c r="H490" s="214"/>
      <c r="I490" s="214"/>
      <c r="J490" s="214"/>
      <c r="K490" s="214"/>
      <c r="L490" s="214"/>
      <c r="M490" s="214"/>
      <c r="N490" s="214"/>
      <c r="O490" s="214"/>
      <c r="P490" s="214"/>
      <c r="Q490" s="214"/>
      <c r="R490" s="214"/>
      <c r="S490" s="214"/>
      <c r="T490" s="214"/>
      <c r="U490" s="214"/>
      <c r="V490" s="214"/>
      <c r="W490" s="214"/>
      <c r="X490" s="214"/>
      <c r="Y490" s="214"/>
      <c r="Z490" s="214"/>
      <c r="AA490" s="214"/>
      <c r="AB490" s="214"/>
      <c r="AC490" s="214"/>
      <c r="AD490" s="214"/>
      <c r="AE490" s="214"/>
      <c r="AF490" s="214"/>
      <c r="AG490" s="214"/>
      <c r="AH490" s="214"/>
      <c r="AI490" s="214"/>
      <c r="AJ490" s="235"/>
      <c r="AK490" s="141">
        <f t="shared" si="334"/>
        <v>0</v>
      </c>
      <c r="AL490" s="142">
        <f t="shared" si="335"/>
        <v>0</v>
      </c>
      <c r="AM490" s="165">
        <f t="shared" si="336"/>
        <v>0</v>
      </c>
      <c r="AN490" s="143" t="str">
        <f t="shared" si="337"/>
        <v/>
      </c>
      <c r="AO490" s="154"/>
      <c r="AP490" s="3"/>
      <c r="AQ490" s="145">
        <f t="shared" si="339"/>
        <v>0</v>
      </c>
      <c r="AR490" s="145">
        <f t="shared" si="338"/>
        <v>0</v>
      </c>
    </row>
    <row r="491" spans="2:44" s="199" customFormat="1" ht="14.4" x14ac:dyDescent="0.45">
      <c r="B491" s="134" t="s">
        <v>32</v>
      </c>
      <c r="C491" s="135" t="s">
        <v>33</v>
      </c>
      <c r="D491" s="126" t="s">
        <v>10</v>
      </c>
      <c r="E491" s="166" t="s">
        <v>45</v>
      </c>
      <c r="F491" s="128" t="s">
        <v>48</v>
      </c>
      <c r="G491" s="129" t="s">
        <v>48</v>
      </c>
      <c r="H491" s="129" t="s">
        <v>48</v>
      </c>
      <c r="I491" s="129" t="s">
        <v>48</v>
      </c>
      <c r="J491" s="129" t="s">
        <v>48</v>
      </c>
      <c r="K491" s="129" t="s">
        <v>48</v>
      </c>
      <c r="L491" s="129" t="s">
        <v>48</v>
      </c>
      <c r="M491" s="129" t="s">
        <v>48</v>
      </c>
      <c r="N491" s="129" t="s">
        <v>48</v>
      </c>
      <c r="O491" s="129" t="s">
        <v>48</v>
      </c>
      <c r="P491" s="129" t="s">
        <v>48</v>
      </c>
      <c r="Q491" s="129" t="s">
        <v>48</v>
      </c>
      <c r="R491" s="129" t="s">
        <v>48</v>
      </c>
      <c r="S491" s="129" t="s">
        <v>48</v>
      </c>
      <c r="T491" s="129" t="s">
        <v>48</v>
      </c>
      <c r="U491" s="129" t="s">
        <v>48</v>
      </c>
      <c r="V491" s="129" t="s">
        <v>48</v>
      </c>
      <c r="W491" s="129" t="s">
        <v>48</v>
      </c>
      <c r="X491" s="129" t="s">
        <v>48</v>
      </c>
      <c r="Y491" s="129" t="s">
        <v>48</v>
      </c>
      <c r="Z491" s="129" t="s">
        <v>48</v>
      </c>
      <c r="AA491" s="129" t="s">
        <v>48</v>
      </c>
      <c r="AB491" s="129" t="s">
        <v>48</v>
      </c>
      <c r="AC491" s="129" t="s">
        <v>48</v>
      </c>
      <c r="AD491" s="129" t="s">
        <v>48</v>
      </c>
      <c r="AE491" s="129" t="s">
        <v>48</v>
      </c>
      <c r="AF491" s="129" t="s">
        <v>48</v>
      </c>
      <c r="AG491" s="129" t="s">
        <v>48</v>
      </c>
      <c r="AH491" s="129" t="s">
        <v>48</v>
      </c>
      <c r="AI491" s="129" t="s">
        <v>48</v>
      </c>
      <c r="AJ491" s="231" t="s">
        <v>48</v>
      </c>
      <c r="AK491" s="168"/>
      <c r="AL491" s="145"/>
      <c r="AM491" s="169"/>
      <c r="AN491" s="170"/>
      <c r="AO491" s="154"/>
      <c r="AP491" s="3"/>
      <c r="AQ491" s="7"/>
      <c r="AR491" s="7"/>
    </row>
    <row r="492" spans="2:44" s="199" customFormat="1" x14ac:dyDescent="0.45">
      <c r="B492" s="146"/>
      <c r="C492" s="147"/>
      <c r="D492" s="171" t="s">
        <v>26</v>
      </c>
      <c r="E492" s="137"/>
      <c r="F492" s="213"/>
      <c r="G492" s="163"/>
      <c r="H492" s="163"/>
      <c r="I492" s="163"/>
      <c r="J492" s="163"/>
      <c r="K492" s="163"/>
      <c r="L492" s="163"/>
      <c r="M492" s="163"/>
      <c r="N492" s="163"/>
      <c r="O492" s="163"/>
      <c r="P492" s="163"/>
      <c r="Q492" s="163"/>
      <c r="R492" s="163"/>
      <c r="S492" s="163"/>
      <c r="T492" s="163"/>
      <c r="U492" s="163"/>
      <c r="V492" s="163"/>
      <c r="W492" s="163"/>
      <c r="X492" s="163"/>
      <c r="Y492" s="163"/>
      <c r="Z492" s="163"/>
      <c r="AA492" s="163"/>
      <c r="AB492" s="163"/>
      <c r="AC492" s="163"/>
      <c r="AD492" s="163"/>
      <c r="AE492" s="163"/>
      <c r="AF492" s="163"/>
      <c r="AG492" s="163"/>
      <c r="AH492" s="163"/>
      <c r="AI492" s="163"/>
      <c r="AJ492" s="236"/>
      <c r="AK492" s="141">
        <f>IF(D492="","",COUNT($F$482:$AJ$482)-AL492)</f>
        <v>0</v>
      </c>
      <c r="AL492" s="142">
        <f>IF(D492="","",AQ492+AR492)</f>
        <v>0</v>
      </c>
      <c r="AM492" s="142">
        <f>IF(D492="","",COUNTIF(F492:AJ492,"休"))</f>
        <v>0</v>
      </c>
      <c r="AN492" s="143" t="str">
        <f>IF(D492="","",IFERROR(ROUND(AM492/AK492,3),""))</f>
        <v/>
      </c>
      <c r="AO492" s="154"/>
      <c r="AP492" s="3"/>
      <c r="AQ492" s="145">
        <f>+COUNTIF(F492:AJ492,"－")</f>
        <v>0</v>
      </c>
      <c r="AR492" s="145">
        <f>+COUNTIF(F492:AJ492,"外")</f>
        <v>0</v>
      </c>
    </row>
    <row r="493" spans="2:44" s="199" customFormat="1" x14ac:dyDescent="0.45">
      <c r="B493" s="146"/>
      <c r="C493" s="147"/>
      <c r="D493" s="148" t="s">
        <v>28</v>
      </c>
      <c r="E493" s="172"/>
      <c r="F493" s="149"/>
      <c r="G493" s="150"/>
      <c r="H493" s="150"/>
      <c r="I493" s="150"/>
      <c r="J493" s="150"/>
      <c r="K493" s="150"/>
      <c r="L493" s="150"/>
      <c r="M493" s="150"/>
      <c r="N493" s="150"/>
      <c r="O493" s="150"/>
      <c r="P493" s="150"/>
      <c r="Q493" s="150"/>
      <c r="R493" s="150"/>
      <c r="S493" s="150"/>
      <c r="T493" s="150"/>
      <c r="U493" s="150"/>
      <c r="V493" s="150"/>
      <c r="W493" s="150"/>
      <c r="X493" s="150"/>
      <c r="Y493" s="150"/>
      <c r="Z493" s="150"/>
      <c r="AA493" s="150"/>
      <c r="AB493" s="150"/>
      <c r="AC493" s="150"/>
      <c r="AD493" s="150"/>
      <c r="AE493" s="150"/>
      <c r="AF493" s="150"/>
      <c r="AG493" s="150"/>
      <c r="AH493" s="150"/>
      <c r="AI493" s="150"/>
      <c r="AJ493" s="206"/>
      <c r="AK493" s="141">
        <f t="shared" ref="AK493:AK495" si="340">IF(D493="","",COUNT($F$482:$AJ$482)-AL493)</f>
        <v>0</v>
      </c>
      <c r="AL493" s="142">
        <f t="shared" ref="AL493:AL495" si="341">IF(D493="","",AQ493+AR493)</f>
        <v>0</v>
      </c>
      <c r="AM493" s="142">
        <f t="shared" ref="AM493:AM495" si="342">IF(D493="","",COUNTIF(F493:AJ493,"休"))</f>
        <v>0</v>
      </c>
      <c r="AN493" s="143" t="str">
        <f t="shared" ref="AN493:AN495" si="343">IF(D493="","",IFERROR(ROUND(AM493/AK493,3),""))</f>
        <v/>
      </c>
      <c r="AO493" s="154"/>
      <c r="AP493" s="3"/>
      <c r="AQ493" s="145">
        <f>+COUNTIF(F493:AJ493,"－")</f>
        <v>0</v>
      </c>
      <c r="AR493" s="145">
        <f>+COUNTIF(F493:AJ493,"外")</f>
        <v>0</v>
      </c>
    </row>
    <row r="494" spans="2:44" s="199" customFormat="1" x14ac:dyDescent="0.45">
      <c r="B494" s="146"/>
      <c r="C494" s="147"/>
      <c r="D494" s="3"/>
      <c r="E494" s="172"/>
      <c r="F494" s="149"/>
      <c r="G494" s="150"/>
      <c r="H494" s="150"/>
      <c r="I494" s="150"/>
      <c r="J494" s="150"/>
      <c r="K494" s="150"/>
      <c r="L494" s="150"/>
      <c r="M494" s="150"/>
      <c r="N494" s="150"/>
      <c r="O494" s="150"/>
      <c r="P494" s="150"/>
      <c r="Q494" s="150"/>
      <c r="R494" s="150"/>
      <c r="S494" s="150"/>
      <c r="T494" s="150"/>
      <c r="U494" s="150"/>
      <c r="V494" s="150"/>
      <c r="W494" s="150"/>
      <c r="X494" s="150"/>
      <c r="Y494" s="150"/>
      <c r="Z494" s="150"/>
      <c r="AA494" s="150"/>
      <c r="AB494" s="150"/>
      <c r="AC494" s="150"/>
      <c r="AD494" s="150"/>
      <c r="AE494" s="150"/>
      <c r="AF494" s="150"/>
      <c r="AG494" s="150"/>
      <c r="AH494" s="150"/>
      <c r="AI494" s="150"/>
      <c r="AJ494" s="206"/>
      <c r="AK494" s="141" t="str">
        <f t="shared" si="340"/>
        <v/>
      </c>
      <c r="AL494" s="142" t="str">
        <f t="shared" si="341"/>
        <v/>
      </c>
      <c r="AM494" s="142" t="str">
        <f t="shared" si="342"/>
        <v/>
      </c>
      <c r="AN494" s="143" t="str">
        <f t="shared" si="343"/>
        <v/>
      </c>
      <c r="AO494" s="154"/>
      <c r="AP494" s="3"/>
      <c r="AQ494" s="145">
        <f>+COUNTIF(F494:AJ494,"－")</f>
        <v>0</v>
      </c>
      <c r="AR494" s="145">
        <f>+COUNTIF(F494:AJ494,"外")</f>
        <v>0</v>
      </c>
    </row>
    <row r="495" spans="2:44" s="199" customFormat="1" x14ac:dyDescent="0.45">
      <c r="B495" s="146"/>
      <c r="C495" s="158"/>
      <c r="D495" s="173"/>
      <c r="E495" s="174"/>
      <c r="F495" s="234"/>
      <c r="G495" s="214"/>
      <c r="H495" s="214"/>
      <c r="I495" s="214"/>
      <c r="J495" s="214"/>
      <c r="K495" s="214"/>
      <c r="L495" s="214"/>
      <c r="M495" s="214"/>
      <c r="N495" s="214"/>
      <c r="O495" s="214"/>
      <c r="P495" s="214"/>
      <c r="Q495" s="214"/>
      <c r="R495" s="214"/>
      <c r="S495" s="214"/>
      <c r="T495" s="214"/>
      <c r="U495" s="214"/>
      <c r="V495" s="214"/>
      <c r="W495" s="214"/>
      <c r="X495" s="214"/>
      <c r="Y495" s="214"/>
      <c r="Z495" s="214"/>
      <c r="AA495" s="214"/>
      <c r="AB495" s="214"/>
      <c r="AC495" s="214"/>
      <c r="AD495" s="214"/>
      <c r="AE495" s="214"/>
      <c r="AF495" s="214"/>
      <c r="AG495" s="214"/>
      <c r="AH495" s="214"/>
      <c r="AI495" s="214"/>
      <c r="AJ495" s="235"/>
      <c r="AK495" s="141" t="str">
        <f t="shared" si="340"/>
        <v/>
      </c>
      <c r="AL495" s="142" t="str">
        <f t="shared" si="341"/>
        <v/>
      </c>
      <c r="AM495" s="142" t="str">
        <f t="shared" si="342"/>
        <v/>
      </c>
      <c r="AN495" s="143" t="str">
        <f t="shared" si="343"/>
        <v/>
      </c>
      <c r="AO495" s="154"/>
      <c r="AP495" s="3"/>
      <c r="AQ495" s="145">
        <f>+COUNTIF(F495:AJ495,"－")</f>
        <v>0</v>
      </c>
      <c r="AR495" s="145">
        <f>+COUNTIF(F495:AJ495,"外")</f>
        <v>0</v>
      </c>
    </row>
    <row r="496" spans="2:44" s="199" customFormat="1" ht="14.4" x14ac:dyDescent="0.45">
      <c r="B496" s="146"/>
      <c r="C496" s="135" t="s">
        <v>34</v>
      </c>
      <c r="D496" s="126" t="s">
        <v>10</v>
      </c>
      <c r="E496" s="176" t="s">
        <v>45</v>
      </c>
      <c r="F496" s="128" t="s">
        <v>47</v>
      </c>
      <c r="G496" s="129" t="s">
        <v>47</v>
      </c>
      <c r="H496" s="129" t="s">
        <v>47</v>
      </c>
      <c r="I496" s="129" t="s">
        <v>47</v>
      </c>
      <c r="J496" s="129" t="s">
        <v>47</v>
      </c>
      <c r="K496" s="129" t="s">
        <v>47</v>
      </c>
      <c r="L496" s="129" t="s">
        <v>47</v>
      </c>
      <c r="M496" s="129" t="s">
        <v>47</v>
      </c>
      <c r="N496" s="129" t="s">
        <v>47</v>
      </c>
      <c r="O496" s="129" t="s">
        <v>47</v>
      </c>
      <c r="P496" s="129" t="s">
        <v>47</v>
      </c>
      <c r="Q496" s="129" t="s">
        <v>47</v>
      </c>
      <c r="R496" s="129" t="s">
        <v>47</v>
      </c>
      <c r="S496" s="129" t="s">
        <v>47</v>
      </c>
      <c r="T496" s="129" t="s">
        <v>47</v>
      </c>
      <c r="U496" s="129" t="s">
        <v>47</v>
      </c>
      <c r="V496" s="129" t="s">
        <v>47</v>
      </c>
      <c r="W496" s="129" t="s">
        <v>47</v>
      </c>
      <c r="X496" s="129" t="s">
        <v>47</v>
      </c>
      <c r="Y496" s="129" t="s">
        <v>47</v>
      </c>
      <c r="Z496" s="129" t="s">
        <v>47</v>
      </c>
      <c r="AA496" s="129" t="s">
        <v>47</v>
      </c>
      <c r="AB496" s="129" t="s">
        <v>47</v>
      </c>
      <c r="AC496" s="129" t="s">
        <v>47</v>
      </c>
      <c r="AD496" s="129" t="s">
        <v>47</v>
      </c>
      <c r="AE496" s="129" t="s">
        <v>47</v>
      </c>
      <c r="AF496" s="129" t="s">
        <v>47</v>
      </c>
      <c r="AG496" s="129" t="s">
        <v>47</v>
      </c>
      <c r="AH496" s="129" t="s">
        <v>47</v>
      </c>
      <c r="AI496" s="129" t="s">
        <v>47</v>
      </c>
      <c r="AJ496" s="231" t="s">
        <v>47</v>
      </c>
      <c r="AK496" s="168"/>
      <c r="AL496" s="145"/>
      <c r="AM496" s="177"/>
      <c r="AN496" s="170"/>
      <c r="AO496" s="154"/>
      <c r="AP496" s="3"/>
      <c r="AQ496" s="7"/>
      <c r="AR496" s="7"/>
    </row>
    <row r="497" spans="2:44" s="199" customFormat="1" x14ac:dyDescent="0.45">
      <c r="B497" s="146"/>
      <c r="C497" s="147"/>
      <c r="D497" s="178" t="s">
        <v>28</v>
      </c>
      <c r="E497" s="137"/>
      <c r="F497" s="213"/>
      <c r="G497" s="163"/>
      <c r="H497" s="163"/>
      <c r="I497" s="163"/>
      <c r="J497" s="163"/>
      <c r="K497" s="163"/>
      <c r="L497" s="163"/>
      <c r="M497" s="163"/>
      <c r="N497" s="163"/>
      <c r="O497" s="163"/>
      <c r="P497" s="163"/>
      <c r="Q497" s="163"/>
      <c r="R497" s="163"/>
      <c r="S497" s="163"/>
      <c r="T497" s="163"/>
      <c r="U497" s="163"/>
      <c r="V497" s="163"/>
      <c r="W497" s="163"/>
      <c r="X497" s="163"/>
      <c r="Y497" s="163"/>
      <c r="Z497" s="163"/>
      <c r="AA497" s="163"/>
      <c r="AB497" s="163"/>
      <c r="AC497" s="163"/>
      <c r="AD497" s="163"/>
      <c r="AE497" s="163"/>
      <c r="AF497" s="163"/>
      <c r="AG497" s="163"/>
      <c r="AH497" s="163"/>
      <c r="AI497" s="163"/>
      <c r="AJ497" s="236"/>
      <c r="AK497" s="141">
        <f>IF(D497="","",COUNT($F$482:$AJ$482)-AL497)</f>
        <v>0</v>
      </c>
      <c r="AL497" s="142">
        <f>IF(D497="","",AQ497+AR497)</f>
        <v>0</v>
      </c>
      <c r="AM497" s="142">
        <f>IF(D497="","",COUNTIF(F497:AJ497,"休"))</f>
        <v>0</v>
      </c>
      <c r="AN497" s="143" t="str">
        <f>IF(D497="","",IFERROR(ROUND(AM497/AK497,3),""))</f>
        <v/>
      </c>
      <c r="AO497" s="154"/>
      <c r="AP497" s="3"/>
      <c r="AQ497" s="145">
        <f>+COUNTIF(F497:AJ497,"－")</f>
        <v>0</v>
      </c>
      <c r="AR497" s="145">
        <f>+COUNTIF(F497:AJ497,"外")</f>
        <v>0</v>
      </c>
    </row>
    <row r="498" spans="2:44" s="199" customFormat="1" x14ac:dyDescent="0.45">
      <c r="B498" s="146"/>
      <c r="C498" s="147"/>
      <c r="D498" s="3"/>
      <c r="E498" s="172"/>
      <c r="F498" s="149"/>
      <c r="G498" s="150"/>
      <c r="H498" s="150"/>
      <c r="I498" s="150"/>
      <c r="J498" s="150"/>
      <c r="K498" s="150"/>
      <c r="L498" s="150"/>
      <c r="M498" s="150"/>
      <c r="N498" s="150"/>
      <c r="O498" s="150"/>
      <c r="P498" s="150"/>
      <c r="Q498" s="150"/>
      <c r="R498" s="150"/>
      <c r="S498" s="150"/>
      <c r="T498" s="150"/>
      <c r="U498" s="150"/>
      <c r="V498" s="150"/>
      <c r="W498" s="150"/>
      <c r="X498" s="150"/>
      <c r="Y498" s="150"/>
      <c r="Z498" s="150"/>
      <c r="AA498" s="150"/>
      <c r="AB498" s="150"/>
      <c r="AC498" s="150"/>
      <c r="AD498" s="150"/>
      <c r="AE498" s="150"/>
      <c r="AF498" s="150"/>
      <c r="AG498" s="150"/>
      <c r="AH498" s="150"/>
      <c r="AI498" s="150"/>
      <c r="AJ498" s="206"/>
      <c r="AK498" s="141" t="str">
        <f t="shared" ref="AK498:AK500" si="344">IF(D498="","",COUNT($F$482:$AJ$482)-AL498)</f>
        <v/>
      </c>
      <c r="AL498" s="142" t="str">
        <f t="shared" ref="AL498:AL500" si="345">IF(D498="","",AQ498+AR498)</f>
        <v/>
      </c>
      <c r="AM498" s="142" t="str">
        <f t="shared" ref="AM498:AM500" si="346">IF(D498="","",COUNTIF(F498:AJ498,"休"))</f>
        <v/>
      </c>
      <c r="AN498" s="143" t="str">
        <f t="shared" ref="AN498:AN500" si="347">IF(D498="","",IFERROR(ROUND(AM498/AK498,3),""))</f>
        <v/>
      </c>
      <c r="AO498" s="154"/>
      <c r="AP498" s="3"/>
      <c r="AQ498" s="145">
        <f>+COUNTIF(F498:AJ498,"－")</f>
        <v>0</v>
      </c>
      <c r="AR498" s="145">
        <f>+COUNTIF(F498:AJ498,"外")</f>
        <v>0</v>
      </c>
    </row>
    <row r="499" spans="2:44" s="199" customFormat="1" x14ac:dyDescent="0.45">
      <c r="B499" s="146"/>
      <c r="C499" s="147"/>
      <c r="D499" s="180"/>
      <c r="E499" s="172"/>
      <c r="F499" s="149"/>
      <c r="G499" s="150"/>
      <c r="H499" s="150"/>
      <c r="I499" s="150"/>
      <c r="J499" s="150"/>
      <c r="K499" s="150"/>
      <c r="L499" s="150"/>
      <c r="M499" s="150"/>
      <c r="N499" s="150"/>
      <c r="O499" s="150"/>
      <c r="P499" s="150"/>
      <c r="Q499" s="150"/>
      <c r="R499" s="150"/>
      <c r="S499" s="150"/>
      <c r="T499" s="150"/>
      <c r="U499" s="150"/>
      <c r="V499" s="150"/>
      <c r="W499" s="150"/>
      <c r="X499" s="150"/>
      <c r="Y499" s="150"/>
      <c r="Z499" s="150"/>
      <c r="AA499" s="150"/>
      <c r="AB499" s="150"/>
      <c r="AC499" s="150"/>
      <c r="AD499" s="150"/>
      <c r="AE499" s="150"/>
      <c r="AF499" s="150"/>
      <c r="AG499" s="150"/>
      <c r="AH499" s="150"/>
      <c r="AI499" s="150"/>
      <c r="AJ499" s="206"/>
      <c r="AK499" s="141" t="str">
        <f t="shared" si="344"/>
        <v/>
      </c>
      <c r="AL499" s="142" t="str">
        <f t="shared" si="345"/>
        <v/>
      </c>
      <c r="AM499" s="142" t="str">
        <f t="shared" si="346"/>
        <v/>
      </c>
      <c r="AN499" s="143" t="str">
        <f t="shared" si="347"/>
        <v/>
      </c>
      <c r="AO499" s="154"/>
      <c r="AP499" s="3"/>
      <c r="AQ499" s="145">
        <f>+COUNTIF(F499:AJ499,"－")</f>
        <v>0</v>
      </c>
      <c r="AR499" s="145">
        <f>+COUNTIF(F499:AJ499,"外")</f>
        <v>0</v>
      </c>
    </row>
    <row r="500" spans="2:44" s="199" customFormat="1" ht="13.8" thickBot="1" x14ac:dyDescent="0.5">
      <c r="B500" s="157"/>
      <c r="C500" s="158"/>
      <c r="D500" s="173"/>
      <c r="E500" s="174"/>
      <c r="F500" s="234"/>
      <c r="G500" s="214"/>
      <c r="H500" s="214"/>
      <c r="I500" s="214"/>
      <c r="J500" s="214"/>
      <c r="K500" s="214"/>
      <c r="L500" s="214"/>
      <c r="M500" s="214"/>
      <c r="N500" s="214"/>
      <c r="O500" s="214"/>
      <c r="P500" s="214"/>
      <c r="Q500" s="214"/>
      <c r="R500" s="214"/>
      <c r="S500" s="214"/>
      <c r="T500" s="214"/>
      <c r="U500" s="214"/>
      <c r="V500" s="214"/>
      <c r="W500" s="214"/>
      <c r="X500" s="214"/>
      <c r="Y500" s="214"/>
      <c r="Z500" s="214"/>
      <c r="AA500" s="214"/>
      <c r="AB500" s="214"/>
      <c r="AC500" s="214"/>
      <c r="AD500" s="214"/>
      <c r="AE500" s="214"/>
      <c r="AF500" s="214"/>
      <c r="AG500" s="214"/>
      <c r="AH500" s="214"/>
      <c r="AI500" s="214"/>
      <c r="AJ500" s="235"/>
      <c r="AK500" s="183" t="str">
        <f t="shared" si="344"/>
        <v/>
      </c>
      <c r="AL500" s="165" t="str">
        <f t="shared" si="345"/>
        <v/>
      </c>
      <c r="AM500" s="165" t="str">
        <f t="shared" si="346"/>
        <v/>
      </c>
      <c r="AN500" s="143" t="str">
        <f t="shared" si="347"/>
        <v/>
      </c>
      <c r="AO500" s="185"/>
      <c r="AP500" s="3"/>
      <c r="AQ500" s="145">
        <f>+COUNTIF(F500:AJ500,"－")</f>
        <v>0</v>
      </c>
      <c r="AR500" s="145">
        <f>+COUNTIF(F500:AJ500,"外")</f>
        <v>0</v>
      </c>
    </row>
    <row r="501" spans="2:44" s="199" customFormat="1" ht="13.8" thickBot="1" x14ac:dyDescent="0.5">
      <c r="B501" s="186"/>
      <c r="C501" s="187"/>
      <c r="D501" s="180"/>
      <c r="E501" s="98"/>
      <c r="F501" s="140"/>
      <c r="G501" s="140"/>
      <c r="H501" s="140"/>
      <c r="I501" s="140"/>
      <c r="J501" s="140"/>
      <c r="K501" s="140"/>
      <c r="L501" s="140"/>
      <c r="M501" s="140"/>
      <c r="N501" s="140"/>
      <c r="O501" s="140"/>
      <c r="P501" s="140"/>
      <c r="Q501" s="140"/>
      <c r="R501" s="140"/>
      <c r="S501" s="140"/>
      <c r="T501" s="140"/>
      <c r="U501" s="140"/>
      <c r="V501" s="140"/>
      <c r="W501" s="140"/>
      <c r="X501" s="140"/>
      <c r="Y501" s="140"/>
      <c r="Z501" s="140"/>
      <c r="AA501" s="140"/>
      <c r="AB501" s="140"/>
      <c r="AC501" s="140"/>
      <c r="AD501" s="140"/>
      <c r="AE501" s="140"/>
      <c r="AF501" s="140"/>
      <c r="AG501" s="140"/>
      <c r="AH501" s="140"/>
      <c r="AI501" s="140"/>
      <c r="AJ501" s="140"/>
      <c r="AK501" s="188"/>
      <c r="AL501" s="189"/>
      <c r="AM501" s="189"/>
      <c r="AN501" s="190" t="s">
        <v>46</v>
      </c>
      <c r="AO501" s="191" t="e">
        <f>IF(AO485&gt;=0.285,"OK","NG")</f>
        <v>#DIV/0!</v>
      </c>
      <c r="AP501" s="3"/>
      <c r="AQ501" s="189"/>
      <c r="AR501" s="189"/>
    </row>
    <row r="502" spans="2:44" ht="18" x14ac:dyDescent="0.45">
      <c r="B502"/>
      <c r="C502"/>
      <c r="D502"/>
      <c r="E502"/>
      <c r="F502"/>
      <c r="G502"/>
      <c r="H502"/>
      <c r="I502"/>
      <c r="J502"/>
      <c r="K502"/>
      <c r="L502"/>
      <c r="M502"/>
      <c r="N502"/>
      <c r="O502"/>
      <c r="P502"/>
      <c r="Q502"/>
      <c r="R502"/>
      <c r="S502"/>
      <c r="T502"/>
      <c r="U502"/>
      <c r="V502"/>
      <c r="W502"/>
      <c r="X502"/>
      <c r="Y502"/>
      <c r="Z502"/>
      <c r="AA502"/>
      <c r="AB502"/>
      <c r="AC502"/>
      <c r="AD502"/>
      <c r="AE502"/>
      <c r="AF502"/>
      <c r="AG502"/>
      <c r="AH502"/>
      <c r="AI502"/>
      <c r="AJ502"/>
      <c r="AK502"/>
      <c r="AL502"/>
      <c r="AM502"/>
      <c r="AN502"/>
      <c r="AO502"/>
      <c r="AP502"/>
      <c r="AQ502"/>
      <c r="AR502"/>
    </row>
    <row r="503" spans="2:44" hidden="1" x14ac:dyDescent="0.45">
      <c r="F503" s="4" t="e">
        <f>YEAR(F506)</f>
        <v>#VALUE!</v>
      </c>
      <c r="G503" s="4" t="e">
        <f>MONTH(F506)</f>
        <v>#VALUE!</v>
      </c>
    </row>
    <row r="504" spans="2:44" x14ac:dyDescent="0.45">
      <c r="B504" s="99"/>
      <c r="C504" s="100"/>
      <c r="D504" s="101"/>
      <c r="E504" s="193" t="s">
        <v>35</v>
      </c>
      <c r="F504" s="103" t="e">
        <f>F506</f>
        <v>#VALUE!</v>
      </c>
      <c r="G504" s="104"/>
      <c r="H504" s="104"/>
      <c r="I504" s="104"/>
      <c r="J504" s="104"/>
      <c r="K504" s="104"/>
      <c r="L504" s="104"/>
      <c r="M504" s="104"/>
      <c r="N504" s="104"/>
      <c r="O504" s="104"/>
      <c r="P504" s="104"/>
      <c r="Q504" s="104"/>
      <c r="R504" s="104"/>
      <c r="S504" s="104"/>
      <c r="T504" s="104"/>
      <c r="U504" s="104"/>
      <c r="V504" s="104"/>
      <c r="W504" s="104"/>
      <c r="X504" s="104"/>
      <c r="Y504" s="104"/>
      <c r="Z504" s="104"/>
      <c r="AA504" s="104"/>
      <c r="AB504" s="104"/>
      <c r="AC504" s="104"/>
      <c r="AD504" s="104"/>
      <c r="AE504" s="104"/>
      <c r="AF504" s="104"/>
      <c r="AG504" s="104"/>
      <c r="AH504" s="104"/>
      <c r="AI504" s="104"/>
      <c r="AJ504" s="104"/>
      <c r="AK504" s="215" t="s">
        <v>36</v>
      </c>
      <c r="AL504" s="216" t="s">
        <v>37</v>
      </c>
      <c r="AM504" s="217" t="s">
        <v>13</v>
      </c>
      <c r="AN504" s="28" t="s">
        <v>38</v>
      </c>
      <c r="AO504" s="26" t="s">
        <v>39</v>
      </c>
      <c r="AQ504" s="106" t="s">
        <v>40</v>
      </c>
      <c r="AR504" s="106" t="s">
        <v>41</v>
      </c>
    </row>
    <row r="505" spans="2:44" hidden="1" x14ac:dyDescent="0.45">
      <c r="B505" s="107"/>
      <c r="C505" s="108"/>
      <c r="D505" s="109"/>
      <c r="E505" s="194"/>
      <c r="F505" s="115" t="e">
        <f>DATE($F503,$G503,1)</f>
        <v>#VALUE!</v>
      </c>
      <c r="G505" s="115" t="e">
        <f t="shared" ref="G505:AJ505" si="348">F505+1</f>
        <v>#VALUE!</v>
      </c>
      <c r="H505" s="115" t="e">
        <f t="shared" si="348"/>
        <v>#VALUE!</v>
      </c>
      <c r="I505" s="115" t="e">
        <f t="shared" si="348"/>
        <v>#VALUE!</v>
      </c>
      <c r="J505" s="115" t="e">
        <f t="shared" si="348"/>
        <v>#VALUE!</v>
      </c>
      <c r="K505" s="115" t="e">
        <f t="shared" si="348"/>
        <v>#VALUE!</v>
      </c>
      <c r="L505" s="115" t="e">
        <f t="shared" si="348"/>
        <v>#VALUE!</v>
      </c>
      <c r="M505" s="115" t="e">
        <f t="shared" si="348"/>
        <v>#VALUE!</v>
      </c>
      <c r="N505" s="115" t="e">
        <f t="shared" si="348"/>
        <v>#VALUE!</v>
      </c>
      <c r="O505" s="115" t="e">
        <f t="shared" si="348"/>
        <v>#VALUE!</v>
      </c>
      <c r="P505" s="115" t="e">
        <f t="shared" si="348"/>
        <v>#VALUE!</v>
      </c>
      <c r="Q505" s="115" t="e">
        <f t="shared" si="348"/>
        <v>#VALUE!</v>
      </c>
      <c r="R505" s="115" t="e">
        <f t="shared" si="348"/>
        <v>#VALUE!</v>
      </c>
      <c r="S505" s="115" t="e">
        <f t="shared" si="348"/>
        <v>#VALUE!</v>
      </c>
      <c r="T505" s="115" t="e">
        <f t="shared" si="348"/>
        <v>#VALUE!</v>
      </c>
      <c r="U505" s="115" t="e">
        <f t="shared" si="348"/>
        <v>#VALUE!</v>
      </c>
      <c r="V505" s="115" t="e">
        <f t="shared" si="348"/>
        <v>#VALUE!</v>
      </c>
      <c r="W505" s="115" t="e">
        <f t="shared" si="348"/>
        <v>#VALUE!</v>
      </c>
      <c r="X505" s="115" t="e">
        <f t="shared" si="348"/>
        <v>#VALUE!</v>
      </c>
      <c r="Y505" s="115" t="e">
        <f t="shared" si="348"/>
        <v>#VALUE!</v>
      </c>
      <c r="Z505" s="115" t="e">
        <f t="shared" si="348"/>
        <v>#VALUE!</v>
      </c>
      <c r="AA505" s="115" t="e">
        <f t="shared" si="348"/>
        <v>#VALUE!</v>
      </c>
      <c r="AB505" s="115" t="e">
        <f t="shared" si="348"/>
        <v>#VALUE!</v>
      </c>
      <c r="AC505" s="115" t="e">
        <f t="shared" si="348"/>
        <v>#VALUE!</v>
      </c>
      <c r="AD505" s="115" t="e">
        <f t="shared" si="348"/>
        <v>#VALUE!</v>
      </c>
      <c r="AE505" s="115" t="e">
        <f t="shared" si="348"/>
        <v>#VALUE!</v>
      </c>
      <c r="AF505" s="115" t="e">
        <f t="shared" si="348"/>
        <v>#VALUE!</v>
      </c>
      <c r="AG505" s="115" t="e">
        <f t="shared" si="348"/>
        <v>#VALUE!</v>
      </c>
      <c r="AH505" s="115" t="e">
        <f t="shared" si="348"/>
        <v>#VALUE!</v>
      </c>
      <c r="AI505" s="115" t="e">
        <f t="shared" si="348"/>
        <v>#VALUE!</v>
      </c>
      <c r="AJ505" s="115" t="e">
        <f t="shared" si="348"/>
        <v>#VALUE!</v>
      </c>
      <c r="AK505" s="218"/>
      <c r="AL505" s="219"/>
      <c r="AM505" s="220"/>
      <c r="AN505" s="28"/>
      <c r="AO505" s="26"/>
      <c r="AQ505" s="106"/>
      <c r="AR505" s="106"/>
    </row>
    <row r="506" spans="2:44" x14ac:dyDescent="0.45">
      <c r="B506" s="107"/>
      <c r="C506" s="108"/>
      <c r="D506" s="109"/>
      <c r="E506" s="195" t="s">
        <v>42</v>
      </c>
      <c r="F506" s="196" t="e">
        <f>IF(EDATE(F481,1)&gt;$F$7,"",EDATE(F481,1))</f>
        <v>#VALUE!</v>
      </c>
      <c r="G506" s="115" t="e">
        <f t="shared" ref="G506:AJ506" si="349">IF(G505&gt;$F$7,"",IF(F506=EOMONTH(DATE($F503,$G503,1),0),"",IF(F506="","",F506+1)))</f>
        <v>#VALUE!</v>
      </c>
      <c r="H506" s="115" t="e">
        <f t="shared" si="349"/>
        <v>#VALUE!</v>
      </c>
      <c r="I506" s="115" t="e">
        <f t="shared" si="349"/>
        <v>#VALUE!</v>
      </c>
      <c r="J506" s="115" t="e">
        <f t="shared" si="349"/>
        <v>#VALUE!</v>
      </c>
      <c r="K506" s="115" t="e">
        <f t="shared" si="349"/>
        <v>#VALUE!</v>
      </c>
      <c r="L506" s="115" t="e">
        <f t="shared" si="349"/>
        <v>#VALUE!</v>
      </c>
      <c r="M506" s="115" t="e">
        <f t="shared" si="349"/>
        <v>#VALUE!</v>
      </c>
      <c r="N506" s="115" t="e">
        <f t="shared" si="349"/>
        <v>#VALUE!</v>
      </c>
      <c r="O506" s="115" t="e">
        <f t="shared" si="349"/>
        <v>#VALUE!</v>
      </c>
      <c r="P506" s="115" t="e">
        <f t="shared" si="349"/>
        <v>#VALUE!</v>
      </c>
      <c r="Q506" s="115" t="e">
        <f t="shared" si="349"/>
        <v>#VALUE!</v>
      </c>
      <c r="R506" s="115" t="e">
        <f t="shared" si="349"/>
        <v>#VALUE!</v>
      </c>
      <c r="S506" s="115" t="e">
        <f t="shared" si="349"/>
        <v>#VALUE!</v>
      </c>
      <c r="T506" s="115" t="e">
        <f t="shared" si="349"/>
        <v>#VALUE!</v>
      </c>
      <c r="U506" s="115" t="e">
        <f t="shared" si="349"/>
        <v>#VALUE!</v>
      </c>
      <c r="V506" s="115" t="e">
        <f t="shared" si="349"/>
        <v>#VALUE!</v>
      </c>
      <c r="W506" s="115" t="e">
        <f t="shared" si="349"/>
        <v>#VALUE!</v>
      </c>
      <c r="X506" s="115" t="e">
        <f t="shared" si="349"/>
        <v>#VALUE!</v>
      </c>
      <c r="Y506" s="115" t="e">
        <f t="shared" si="349"/>
        <v>#VALUE!</v>
      </c>
      <c r="Z506" s="115" t="e">
        <f t="shared" si="349"/>
        <v>#VALUE!</v>
      </c>
      <c r="AA506" s="115" t="e">
        <f t="shared" si="349"/>
        <v>#VALUE!</v>
      </c>
      <c r="AB506" s="115" t="e">
        <f t="shared" si="349"/>
        <v>#VALUE!</v>
      </c>
      <c r="AC506" s="115" t="e">
        <f t="shared" si="349"/>
        <v>#VALUE!</v>
      </c>
      <c r="AD506" s="115" t="e">
        <f t="shared" si="349"/>
        <v>#VALUE!</v>
      </c>
      <c r="AE506" s="115" t="e">
        <f t="shared" si="349"/>
        <v>#VALUE!</v>
      </c>
      <c r="AF506" s="115" t="e">
        <f t="shared" si="349"/>
        <v>#VALUE!</v>
      </c>
      <c r="AG506" s="115" t="e">
        <f t="shared" si="349"/>
        <v>#VALUE!</v>
      </c>
      <c r="AH506" s="115" t="e">
        <f t="shared" si="349"/>
        <v>#VALUE!</v>
      </c>
      <c r="AI506" s="115" t="e">
        <f t="shared" si="349"/>
        <v>#VALUE!</v>
      </c>
      <c r="AJ506" s="115" t="e">
        <f t="shared" si="349"/>
        <v>#VALUE!</v>
      </c>
      <c r="AK506" s="218"/>
      <c r="AL506" s="219"/>
      <c r="AM506" s="220"/>
      <c r="AN506" s="28"/>
      <c r="AO506" s="26"/>
      <c r="AQ506" s="106"/>
      <c r="AR506" s="106"/>
    </row>
    <row r="507" spans="2:44" s="199" customFormat="1" x14ac:dyDescent="0.45">
      <c r="B507" s="117"/>
      <c r="C507" s="118"/>
      <c r="D507" s="119"/>
      <c r="E507" s="197" t="s">
        <v>43</v>
      </c>
      <c r="F507" s="198" t="str">
        <f>IFERROR(TEXT(WEEKDAY(+F506),"aaa"),"")</f>
        <v/>
      </c>
      <c r="G507" s="198" t="str">
        <f t="shared" ref="G507:AJ507" si="350">IFERROR(TEXT(WEEKDAY(+G506),"aaa"),"")</f>
        <v/>
      </c>
      <c r="H507" s="198" t="str">
        <f t="shared" si="350"/>
        <v/>
      </c>
      <c r="I507" s="198" t="str">
        <f t="shared" si="350"/>
        <v/>
      </c>
      <c r="J507" s="198" t="str">
        <f t="shared" si="350"/>
        <v/>
      </c>
      <c r="K507" s="198" t="str">
        <f t="shared" si="350"/>
        <v/>
      </c>
      <c r="L507" s="198" t="str">
        <f t="shared" si="350"/>
        <v/>
      </c>
      <c r="M507" s="198" t="str">
        <f t="shared" si="350"/>
        <v/>
      </c>
      <c r="N507" s="198" t="str">
        <f t="shared" si="350"/>
        <v/>
      </c>
      <c r="O507" s="198" t="str">
        <f t="shared" si="350"/>
        <v/>
      </c>
      <c r="P507" s="198" t="str">
        <f t="shared" si="350"/>
        <v/>
      </c>
      <c r="Q507" s="198" t="str">
        <f t="shared" si="350"/>
        <v/>
      </c>
      <c r="R507" s="198" t="str">
        <f t="shared" si="350"/>
        <v/>
      </c>
      <c r="S507" s="198" t="str">
        <f t="shared" si="350"/>
        <v/>
      </c>
      <c r="T507" s="198" t="str">
        <f t="shared" si="350"/>
        <v/>
      </c>
      <c r="U507" s="198" t="str">
        <f t="shared" si="350"/>
        <v/>
      </c>
      <c r="V507" s="198" t="str">
        <f t="shared" si="350"/>
        <v/>
      </c>
      <c r="W507" s="198" t="str">
        <f t="shared" si="350"/>
        <v/>
      </c>
      <c r="X507" s="198" t="str">
        <f t="shared" si="350"/>
        <v/>
      </c>
      <c r="Y507" s="198" t="str">
        <f t="shared" si="350"/>
        <v/>
      </c>
      <c r="Z507" s="198" t="str">
        <f t="shared" si="350"/>
        <v/>
      </c>
      <c r="AA507" s="198" t="str">
        <f t="shared" si="350"/>
        <v/>
      </c>
      <c r="AB507" s="198" t="str">
        <f t="shared" si="350"/>
        <v/>
      </c>
      <c r="AC507" s="198" t="str">
        <f t="shared" si="350"/>
        <v/>
      </c>
      <c r="AD507" s="198" t="str">
        <f t="shared" si="350"/>
        <v/>
      </c>
      <c r="AE507" s="198" t="str">
        <f t="shared" si="350"/>
        <v/>
      </c>
      <c r="AF507" s="198" t="str">
        <f t="shared" si="350"/>
        <v/>
      </c>
      <c r="AG507" s="198" t="str">
        <f t="shared" si="350"/>
        <v/>
      </c>
      <c r="AH507" s="198" t="str">
        <f t="shared" si="350"/>
        <v/>
      </c>
      <c r="AI507" s="198" t="str">
        <f t="shared" si="350"/>
        <v/>
      </c>
      <c r="AJ507" s="198" t="str">
        <f t="shared" si="350"/>
        <v/>
      </c>
      <c r="AK507" s="218"/>
      <c r="AL507" s="219"/>
      <c r="AM507" s="220"/>
      <c r="AN507" s="28"/>
      <c r="AO507" s="26"/>
      <c r="AP507" s="3"/>
      <c r="AQ507" s="106"/>
      <c r="AR507" s="106"/>
    </row>
    <row r="508" spans="2:44" s="199" customFormat="1" ht="21" customHeight="1" x14ac:dyDescent="0.45">
      <c r="B508" s="200" t="s">
        <v>44</v>
      </c>
      <c r="C508" s="201" t="s">
        <v>9</v>
      </c>
      <c r="D508" s="126" t="s">
        <v>10</v>
      </c>
      <c r="E508" s="127" t="s">
        <v>45</v>
      </c>
      <c r="F508" s="128" t="s">
        <v>47</v>
      </c>
      <c r="G508" s="129" t="s">
        <v>47</v>
      </c>
      <c r="H508" s="129" t="s">
        <v>47</v>
      </c>
      <c r="I508" s="129" t="s">
        <v>47</v>
      </c>
      <c r="J508" s="129" t="s">
        <v>47</v>
      </c>
      <c r="K508" s="129" t="s">
        <v>47</v>
      </c>
      <c r="L508" s="129" t="s">
        <v>47</v>
      </c>
      <c r="M508" s="129" t="s">
        <v>47</v>
      </c>
      <c r="N508" s="129" t="s">
        <v>47</v>
      </c>
      <c r="O508" s="129" t="s">
        <v>47</v>
      </c>
      <c r="P508" s="129" t="s">
        <v>47</v>
      </c>
      <c r="Q508" s="129" t="s">
        <v>47</v>
      </c>
      <c r="R508" s="129" t="s">
        <v>47</v>
      </c>
      <c r="S508" s="129" t="s">
        <v>47</v>
      </c>
      <c r="T508" s="129" t="s">
        <v>47</v>
      </c>
      <c r="U508" s="129" t="s">
        <v>47</v>
      </c>
      <c r="V508" s="129" t="s">
        <v>47</v>
      </c>
      <c r="W508" s="129" t="s">
        <v>47</v>
      </c>
      <c r="X508" s="129" t="s">
        <v>47</v>
      </c>
      <c r="Y508" s="129" t="s">
        <v>47</v>
      </c>
      <c r="Z508" s="129" t="s">
        <v>47</v>
      </c>
      <c r="AA508" s="129" t="s">
        <v>47</v>
      </c>
      <c r="AB508" s="129" t="s">
        <v>47</v>
      </c>
      <c r="AC508" s="129" t="s">
        <v>47</v>
      </c>
      <c r="AD508" s="129" t="s">
        <v>47</v>
      </c>
      <c r="AE508" s="129" t="s">
        <v>47</v>
      </c>
      <c r="AF508" s="129" t="s">
        <v>47</v>
      </c>
      <c r="AG508" s="129" t="s">
        <v>47</v>
      </c>
      <c r="AH508" s="129" t="s">
        <v>47</v>
      </c>
      <c r="AI508" s="129" t="s">
        <v>47</v>
      </c>
      <c r="AJ508" s="231" t="s">
        <v>47</v>
      </c>
      <c r="AK508" s="221"/>
      <c r="AL508" s="222"/>
      <c r="AM508" s="223"/>
      <c r="AN508" s="131" t="s">
        <v>22</v>
      </c>
      <c r="AO508" s="130" t="s">
        <v>23</v>
      </c>
      <c r="AP508" s="3"/>
      <c r="AQ508" s="132"/>
      <c r="AR508" s="132"/>
    </row>
    <row r="509" spans="2:44" s="199" customFormat="1" ht="13.5" customHeight="1" x14ac:dyDescent="0.45">
      <c r="B509" s="134" t="s">
        <v>24</v>
      </c>
      <c r="C509" s="135" t="s">
        <v>25</v>
      </c>
      <c r="D509" s="136" t="s">
        <v>26</v>
      </c>
      <c r="E509" s="137"/>
      <c r="F509" s="232"/>
      <c r="G509" s="209"/>
      <c r="H509" s="209"/>
      <c r="I509" s="209"/>
      <c r="J509" s="209"/>
      <c r="K509" s="209"/>
      <c r="L509" s="209"/>
      <c r="M509" s="209"/>
      <c r="N509" s="209"/>
      <c r="O509" s="209"/>
      <c r="P509" s="209"/>
      <c r="Q509" s="209"/>
      <c r="R509" s="209"/>
      <c r="S509" s="209"/>
      <c r="T509" s="209"/>
      <c r="U509" s="209"/>
      <c r="V509" s="209"/>
      <c r="W509" s="209"/>
      <c r="X509" s="209"/>
      <c r="Y509" s="209"/>
      <c r="Z509" s="209"/>
      <c r="AA509" s="209"/>
      <c r="AB509" s="209"/>
      <c r="AC509" s="209"/>
      <c r="AD509" s="209"/>
      <c r="AE509" s="209"/>
      <c r="AF509" s="209"/>
      <c r="AG509" s="209"/>
      <c r="AH509" s="209"/>
      <c r="AI509" s="209"/>
      <c r="AJ509" s="233"/>
      <c r="AK509" s="141">
        <f>IF(D509="","",COUNT($F$506:$AJ$506)-AL509)</f>
        <v>0</v>
      </c>
      <c r="AL509" s="142">
        <f>IF(D509="","",AQ509+AR509)</f>
        <v>0</v>
      </c>
      <c r="AM509" s="142">
        <f>IF(D509="","",COUNTIF(F509:AJ509,"休"))</f>
        <v>0</v>
      </c>
      <c r="AN509" s="143" t="str">
        <f>IF(D509="","",IFERROR(ROUND(AM509/AK509,3),""))</f>
        <v/>
      </c>
      <c r="AO509" s="144" t="e">
        <f>ROUND(AVERAGE(AN509:AN524),3)</f>
        <v>#DIV/0!</v>
      </c>
      <c r="AP509" s="3"/>
      <c r="AQ509" s="145">
        <f>+COUNTIF(F509:AJ509,"－")</f>
        <v>0</v>
      </c>
      <c r="AR509" s="145">
        <f>+COUNTIF(F509:AJ509,"外")</f>
        <v>0</v>
      </c>
    </row>
    <row r="510" spans="2:44" s="199" customFormat="1" ht="13.5" customHeight="1" x14ac:dyDescent="0.45">
      <c r="B510" s="146"/>
      <c r="C510" s="147"/>
      <c r="D510" s="148" t="s">
        <v>28</v>
      </c>
      <c r="E510" s="137"/>
      <c r="F510" s="149"/>
      <c r="G510" s="150"/>
      <c r="H510" s="150"/>
      <c r="I510" s="150"/>
      <c r="J510" s="150"/>
      <c r="K510" s="150"/>
      <c r="L510" s="150"/>
      <c r="M510" s="150"/>
      <c r="N510" s="150"/>
      <c r="O510" s="150"/>
      <c r="P510" s="150"/>
      <c r="Q510" s="150"/>
      <c r="R510" s="150"/>
      <c r="S510" s="150"/>
      <c r="T510" s="150"/>
      <c r="U510" s="150"/>
      <c r="V510" s="150"/>
      <c r="W510" s="150"/>
      <c r="X510" s="150"/>
      <c r="Y510" s="150"/>
      <c r="Z510" s="150"/>
      <c r="AA510" s="150"/>
      <c r="AB510" s="150"/>
      <c r="AC510" s="150"/>
      <c r="AD510" s="150"/>
      <c r="AE510" s="150"/>
      <c r="AF510" s="150"/>
      <c r="AG510" s="150"/>
      <c r="AH510" s="150"/>
      <c r="AI510" s="150"/>
      <c r="AJ510" s="206"/>
      <c r="AK510" s="141">
        <f t="shared" ref="AK510:AK514" si="351">IF(D510="","",COUNT($F$506:$AJ$506)-AL510)</f>
        <v>0</v>
      </c>
      <c r="AL510" s="142">
        <f t="shared" ref="AL510:AL514" si="352">IF(D510="","",AQ510+AR510)</f>
        <v>0</v>
      </c>
      <c r="AM510" s="142">
        <f t="shared" ref="AM510:AM514" si="353">IF(D510="","",COUNTIF(F510:AJ510,"休"))</f>
        <v>0</v>
      </c>
      <c r="AN510" s="143" t="str">
        <f t="shared" ref="AN510:AN514" si="354">IF(D510="","",IFERROR(ROUND(AM510/AK510,3),""))</f>
        <v/>
      </c>
      <c r="AO510" s="154"/>
      <c r="AP510" s="3"/>
      <c r="AQ510" s="145">
        <f>+COUNTIF(F510:AJ510,"－")</f>
        <v>0</v>
      </c>
      <c r="AR510" s="145">
        <f>+COUNTIF(F510:AJ510,"外")</f>
        <v>0</v>
      </c>
    </row>
    <row r="511" spans="2:44" s="199" customFormat="1" x14ac:dyDescent="0.45">
      <c r="B511" s="146"/>
      <c r="C511" s="147"/>
      <c r="D511" s="155" t="s">
        <v>29</v>
      </c>
      <c r="E511" s="137"/>
      <c r="F511" s="149"/>
      <c r="G511" s="150"/>
      <c r="H511" s="150"/>
      <c r="I511" s="150"/>
      <c r="J511" s="150"/>
      <c r="K511" s="150"/>
      <c r="L511" s="150"/>
      <c r="M511" s="150"/>
      <c r="N511" s="150"/>
      <c r="O511" s="150"/>
      <c r="P511" s="150"/>
      <c r="Q511" s="150"/>
      <c r="R511" s="150"/>
      <c r="S511" s="150"/>
      <c r="T511" s="150"/>
      <c r="U511" s="150"/>
      <c r="V511" s="150"/>
      <c r="W511" s="150"/>
      <c r="X511" s="150"/>
      <c r="Y511" s="150"/>
      <c r="Z511" s="150"/>
      <c r="AA511" s="150"/>
      <c r="AB511" s="150"/>
      <c r="AC511" s="150"/>
      <c r="AD511" s="150"/>
      <c r="AE511" s="150"/>
      <c r="AF511" s="150"/>
      <c r="AG511" s="150"/>
      <c r="AH511" s="150"/>
      <c r="AI511" s="150"/>
      <c r="AJ511" s="206"/>
      <c r="AK511" s="141">
        <f t="shared" si="351"/>
        <v>0</v>
      </c>
      <c r="AL511" s="142">
        <f t="shared" si="352"/>
        <v>0</v>
      </c>
      <c r="AM511" s="142">
        <f t="shared" si="353"/>
        <v>0</v>
      </c>
      <c r="AN511" s="143" t="str">
        <f t="shared" si="354"/>
        <v/>
      </c>
      <c r="AO511" s="154"/>
      <c r="AP511" s="3"/>
      <c r="AQ511" s="145">
        <f>+COUNTIF(F511:AJ511,"－")</f>
        <v>0</v>
      </c>
      <c r="AR511" s="145">
        <f t="shared" ref="AR511:AR514" si="355">+COUNTIF(F511:AJ511,"外")</f>
        <v>0</v>
      </c>
    </row>
    <row r="512" spans="2:44" s="199" customFormat="1" x14ac:dyDescent="0.45">
      <c r="B512" s="146"/>
      <c r="C512" s="147"/>
      <c r="D512" s="155" t="s">
        <v>30</v>
      </c>
      <c r="E512" s="156"/>
      <c r="F512" s="149"/>
      <c r="G512" s="150"/>
      <c r="H512" s="150"/>
      <c r="I512" s="150"/>
      <c r="J512" s="150"/>
      <c r="K512" s="150"/>
      <c r="L512" s="150"/>
      <c r="M512" s="150"/>
      <c r="N512" s="150"/>
      <c r="O512" s="150"/>
      <c r="P512" s="150"/>
      <c r="Q512" s="150"/>
      <c r="R512" s="150"/>
      <c r="S512" s="150"/>
      <c r="T512" s="150"/>
      <c r="U512" s="150"/>
      <c r="V512" s="150"/>
      <c r="W512" s="150"/>
      <c r="X512" s="150"/>
      <c r="Y512" s="150"/>
      <c r="Z512" s="150"/>
      <c r="AA512" s="150"/>
      <c r="AB512" s="150"/>
      <c r="AC512" s="150"/>
      <c r="AD512" s="150"/>
      <c r="AE512" s="150"/>
      <c r="AF512" s="150"/>
      <c r="AG512" s="150"/>
      <c r="AH512" s="150"/>
      <c r="AI512" s="150"/>
      <c r="AJ512" s="206"/>
      <c r="AK512" s="141">
        <f t="shared" si="351"/>
        <v>0</v>
      </c>
      <c r="AL512" s="142">
        <f t="shared" si="352"/>
        <v>0</v>
      </c>
      <c r="AM512" s="142">
        <f t="shared" si="353"/>
        <v>0</v>
      </c>
      <c r="AN512" s="143" t="str">
        <f t="shared" si="354"/>
        <v/>
      </c>
      <c r="AO512" s="154"/>
      <c r="AP512" s="3"/>
      <c r="AQ512" s="145">
        <f>+COUNTIF(F512:AJ512,"－")</f>
        <v>0</v>
      </c>
      <c r="AR512" s="145">
        <f t="shared" si="355"/>
        <v>0</v>
      </c>
    </row>
    <row r="513" spans="2:44" s="199" customFormat="1" x14ac:dyDescent="0.45">
      <c r="B513" s="146"/>
      <c r="C513" s="147"/>
      <c r="D513" s="155" t="s">
        <v>31</v>
      </c>
      <c r="E513" s="137"/>
      <c r="F513" s="149"/>
      <c r="G513" s="150"/>
      <c r="H513" s="150"/>
      <c r="I513" s="150"/>
      <c r="J513" s="150"/>
      <c r="K513" s="150"/>
      <c r="L513" s="150"/>
      <c r="M513" s="150"/>
      <c r="N513" s="150"/>
      <c r="O513" s="150"/>
      <c r="P513" s="150"/>
      <c r="Q513" s="150"/>
      <c r="R513" s="150"/>
      <c r="S513" s="150"/>
      <c r="T513" s="150"/>
      <c r="U513" s="150"/>
      <c r="V513" s="150"/>
      <c r="W513" s="150"/>
      <c r="X513" s="150"/>
      <c r="Y513" s="150"/>
      <c r="Z513" s="150"/>
      <c r="AA513" s="150"/>
      <c r="AB513" s="150"/>
      <c r="AC513" s="150"/>
      <c r="AD513" s="150"/>
      <c r="AE513" s="150"/>
      <c r="AF513" s="150"/>
      <c r="AG513" s="150"/>
      <c r="AH513" s="150"/>
      <c r="AI513" s="150"/>
      <c r="AJ513" s="206"/>
      <c r="AK513" s="141">
        <f t="shared" si="351"/>
        <v>0</v>
      </c>
      <c r="AL513" s="142">
        <f t="shared" si="352"/>
        <v>0</v>
      </c>
      <c r="AM513" s="142">
        <f t="shared" si="353"/>
        <v>0</v>
      </c>
      <c r="AN513" s="143" t="str">
        <f t="shared" si="354"/>
        <v/>
      </c>
      <c r="AO513" s="154"/>
      <c r="AP513" s="3"/>
      <c r="AQ513" s="145">
        <f t="shared" ref="AQ513:AQ514" si="356">+COUNTIF(F513:AJ513,"－")</f>
        <v>0</v>
      </c>
      <c r="AR513" s="145">
        <f t="shared" si="355"/>
        <v>0</v>
      </c>
    </row>
    <row r="514" spans="2:44" s="199" customFormat="1" x14ac:dyDescent="0.45">
      <c r="B514" s="157"/>
      <c r="C514" s="158"/>
      <c r="D514" s="159">
        <f>E$29</f>
        <v>0</v>
      </c>
      <c r="E514" s="160"/>
      <c r="F514" s="234"/>
      <c r="G514" s="214"/>
      <c r="H514" s="214"/>
      <c r="I514" s="214"/>
      <c r="J514" s="214"/>
      <c r="K514" s="214"/>
      <c r="L514" s="214"/>
      <c r="M514" s="214"/>
      <c r="N514" s="214"/>
      <c r="O514" s="214"/>
      <c r="P514" s="214"/>
      <c r="Q514" s="214"/>
      <c r="R514" s="214"/>
      <c r="S514" s="214"/>
      <c r="T514" s="214"/>
      <c r="U514" s="214"/>
      <c r="V514" s="214"/>
      <c r="W514" s="214"/>
      <c r="X514" s="214"/>
      <c r="Y514" s="214"/>
      <c r="Z514" s="214"/>
      <c r="AA514" s="214"/>
      <c r="AB514" s="214"/>
      <c r="AC514" s="214"/>
      <c r="AD514" s="214"/>
      <c r="AE514" s="214"/>
      <c r="AF514" s="214"/>
      <c r="AG514" s="214"/>
      <c r="AH514" s="214"/>
      <c r="AI514" s="214"/>
      <c r="AJ514" s="235"/>
      <c r="AK514" s="141">
        <f t="shared" si="351"/>
        <v>0</v>
      </c>
      <c r="AL514" s="142">
        <f t="shared" si="352"/>
        <v>0</v>
      </c>
      <c r="AM514" s="165">
        <f t="shared" si="353"/>
        <v>0</v>
      </c>
      <c r="AN514" s="143" t="str">
        <f t="shared" si="354"/>
        <v/>
      </c>
      <c r="AO514" s="154"/>
      <c r="AP514" s="3"/>
      <c r="AQ514" s="145">
        <f t="shared" si="356"/>
        <v>0</v>
      </c>
      <c r="AR514" s="145">
        <f t="shared" si="355"/>
        <v>0</v>
      </c>
    </row>
    <row r="515" spans="2:44" s="199" customFormat="1" ht="14.4" x14ac:dyDescent="0.45">
      <c r="B515" s="134" t="s">
        <v>32</v>
      </c>
      <c r="C515" s="135" t="s">
        <v>33</v>
      </c>
      <c r="D515" s="126" t="s">
        <v>10</v>
      </c>
      <c r="E515" s="166" t="s">
        <v>45</v>
      </c>
      <c r="F515" s="128" t="s">
        <v>48</v>
      </c>
      <c r="G515" s="129" t="s">
        <v>48</v>
      </c>
      <c r="H515" s="129" t="s">
        <v>48</v>
      </c>
      <c r="I515" s="129" t="s">
        <v>48</v>
      </c>
      <c r="J515" s="129" t="s">
        <v>48</v>
      </c>
      <c r="K515" s="129" t="s">
        <v>48</v>
      </c>
      <c r="L515" s="129" t="s">
        <v>48</v>
      </c>
      <c r="M515" s="129" t="s">
        <v>48</v>
      </c>
      <c r="N515" s="129" t="s">
        <v>48</v>
      </c>
      <c r="O515" s="129" t="s">
        <v>48</v>
      </c>
      <c r="P515" s="129" t="s">
        <v>48</v>
      </c>
      <c r="Q515" s="129" t="s">
        <v>48</v>
      </c>
      <c r="R515" s="129" t="s">
        <v>48</v>
      </c>
      <c r="S515" s="129" t="s">
        <v>48</v>
      </c>
      <c r="T515" s="129" t="s">
        <v>48</v>
      </c>
      <c r="U515" s="129" t="s">
        <v>48</v>
      </c>
      <c r="V515" s="129" t="s">
        <v>48</v>
      </c>
      <c r="W515" s="129" t="s">
        <v>48</v>
      </c>
      <c r="X515" s="129" t="s">
        <v>48</v>
      </c>
      <c r="Y515" s="129" t="s">
        <v>48</v>
      </c>
      <c r="Z515" s="129" t="s">
        <v>48</v>
      </c>
      <c r="AA515" s="129" t="s">
        <v>48</v>
      </c>
      <c r="AB515" s="129" t="s">
        <v>48</v>
      </c>
      <c r="AC515" s="129" t="s">
        <v>48</v>
      </c>
      <c r="AD515" s="129" t="s">
        <v>48</v>
      </c>
      <c r="AE515" s="129" t="s">
        <v>48</v>
      </c>
      <c r="AF515" s="129" t="s">
        <v>48</v>
      </c>
      <c r="AG515" s="129" t="s">
        <v>48</v>
      </c>
      <c r="AH515" s="129" t="s">
        <v>48</v>
      </c>
      <c r="AI515" s="129" t="s">
        <v>48</v>
      </c>
      <c r="AJ515" s="231" t="s">
        <v>48</v>
      </c>
      <c r="AK515" s="168"/>
      <c r="AL515" s="145"/>
      <c r="AM515" s="169"/>
      <c r="AN515" s="170"/>
      <c r="AO515" s="154"/>
      <c r="AP515" s="3"/>
      <c r="AQ515" s="7"/>
      <c r="AR515" s="7"/>
    </row>
    <row r="516" spans="2:44" s="199" customFormat="1" x14ac:dyDescent="0.45">
      <c r="B516" s="146"/>
      <c r="C516" s="147"/>
      <c r="D516" s="171" t="s">
        <v>26</v>
      </c>
      <c r="E516" s="137"/>
      <c r="F516" s="213"/>
      <c r="G516" s="163"/>
      <c r="H516" s="163"/>
      <c r="I516" s="163"/>
      <c r="J516" s="163"/>
      <c r="K516" s="163"/>
      <c r="L516" s="163"/>
      <c r="M516" s="163"/>
      <c r="N516" s="163"/>
      <c r="O516" s="163"/>
      <c r="P516" s="163"/>
      <c r="Q516" s="163"/>
      <c r="R516" s="163"/>
      <c r="S516" s="163"/>
      <c r="T516" s="163"/>
      <c r="U516" s="163"/>
      <c r="V516" s="163"/>
      <c r="W516" s="163"/>
      <c r="X516" s="163"/>
      <c r="Y516" s="163"/>
      <c r="Z516" s="163"/>
      <c r="AA516" s="163"/>
      <c r="AB516" s="163"/>
      <c r="AC516" s="163"/>
      <c r="AD516" s="163"/>
      <c r="AE516" s="163"/>
      <c r="AF516" s="163"/>
      <c r="AG516" s="163"/>
      <c r="AH516" s="163"/>
      <c r="AI516" s="163"/>
      <c r="AJ516" s="236"/>
      <c r="AK516" s="141">
        <f>IF(D516="","",COUNT($F$506:$AJ$506)-AL516)</f>
        <v>0</v>
      </c>
      <c r="AL516" s="142">
        <f>IF(D516="","",AQ516+AR516)</f>
        <v>0</v>
      </c>
      <c r="AM516" s="142">
        <f>IF(D516="","",COUNTIF(F516:AJ516,"休"))</f>
        <v>0</v>
      </c>
      <c r="AN516" s="143" t="str">
        <f>IF(D516="","",IFERROR(ROUND(AM516/AK516,3),""))</f>
        <v/>
      </c>
      <c r="AO516" s="154"/>
      <c r="AP516" s="3"/>
      <c r="AQ516" s="145">
        <f>+COUNTIF(F516:AJ516,"－")</f>
        <v>0</v>
      </c>
      <c r="AR516" s="145">
        <f>+COUNTIF(F516:AJ516,"外")</f>
        <v>0</v>
      </c>
    </row>
    <row r="517" spans="2:44" s="199" customFormat="1" x14ac:dyDescent="0.45">
      <c r="B517" s="146"/>
      <c r="C517" s="147"/>
      <c r="D517" s="148" t="s">
        <v>28</v>
      </c>
      <c r="E517" s="172"/>
      <c r="F517" s="149"/>
      <c r="G517" s="150"/>
      <c r="H517" s="150"/>
      <c r="I517" s="150"/>
      <c r="J517" s="150"/>
      <c r="K517" s="150"/>
      <c r="L517" s="150"/>
      <c r="M517" s="150"/>
      <c r="N517" s="150"/>
      <c r="O517" s="150"/>
      <c r="P517" s="150"/>
      <c r="Q517" s="150"/>
      <c r="R517" s="150"/>
      <c r="S517" s="150"/>
      <c r="T517" s="150"/>
      <c r="U517" s="150"/>
      <c r="V517" s="150"/>
      <c r="W517" s="150"/>
      <c r="X517" s="150"/>
      <c r="Y517" s="150"/>
      <c r="Z517" s="150"/>
      <c r="AA517" s="150"/>
      <c r="AB517" s="150"/>
      <c r="AC517" s="150"/>
      <c r="AD517" s="150"/>
      <c r="AE517" s="150"/>
      <c r="AF517" s="150"/>
      <c r="AG517" s="150"/>
      <c r="AH517" s="150"/>
      <c r="AI517" s="150"/>
      <c r="AJ517" s="206"/>
      <c r="AK517" s="141">
        <f t="shared" ref="AK517:AK519" si="357">IF(D517="","",COUNT($F$506:$AJ$506)-AL517)</f>
        <v>0</v>
      </c>
      <c r="AL517" s="142">
        <f t="shared" ref="AL517:AL519" si="358">IF(D517="","",AQ517+AR517)</f>
        <v>0</v>
      </c>
      <c r="AM517" s="142">
        <f t="shared" ref="AM517:AM519" si="359">IF(D517="","",COUNTIF(F517:AJ517,"休"))</f>
        <v>0</v>
      </c>
      <c r="AN517" s="143" t="str">
        <f t="shared" ref="AN517:AN519" si="360">IF(D517="","",IFERROR(ROUND(AM517/AK517,3),""))</f>
        <v/>
      </c>
      <c r="AO517" s="154"/>
      <c r="AP517" s="3"/>
      <c r="AQ517" s="145">
        <f>+COUNTIF(F517:AJ517,"－")</f>
        <v>0</v>
      </c>
      <c r="AR517" s="145">
        <f>+COUNTIF(F517:AJ517,"外")</f>
        <v>0</v>
      </c>
    </row>
    <row r="518" spans="2:44" s="199" customFormat="1" x14ac:dyDescent="0.45">
      <c r="B518" s="146"/>
      <c r="C518" s="147"/>
      <c r="D518" s="3"/>
      <c r="E518" s="172"/>
      <c r="F518" s="149"/>
      <c r="G518" s="150"/>
      <c r="H518" s="150"/>
      <c r="I518" s="150"/>
      <c r="J518" s="150"/>
      <c r="K518" s="150"/>
      <c r="L518" s="150"/>
      <c r="M518" s="150"/>
      <c r="N518" s="150"/>
      <c r="O518" s="150"/>
      <c r="P518" s="150"/>
      <c r="Q518" s="150"/>
      <c r="R518" s="150"/>
      <c r="S518" s="150"/>
      <c r="T518" s="150"/>
      <c r="U518" s="150"/>
      <c r="V518" s="150"/>
      <c r="W518" s="150"/>
      <c r="X518" s="150"/>
      <c r="Y518" s="150"/>
      <c r="Z518" s="150"/>
      <c r="AA518" s="150"/>
      <c r="AB518" s="150"/>
      <c r="AC518" s="150"/>
      <c r="AD518" s="150"/>
      <c r="AE518" s="150"/>
      <c r="AF518" s="150"/>
      <c r="AG518" s="150"/>
      <c r="AH518" s="150"/>
      <c r="AI518" s="150"/>
      <c r="AJ518" s="206"/>
      <c r="AK518" s="141" t="str">
        <f t="shared" si="357"/>
        <v/>
      </c>
      <c r="AL518" s="142" t="str">
        <f t="shared" si="358"/>
        <v/>
      </c>
      <c r="AM518" s="142" t="str">
        <f t="shared" si="359"/>
        <v/>
      </c>
      <c r="AN518" s="143" t="str">
        <f t="shared" si="360"/>
        <v/>
      </c>
      <c r="AO518" s="154"/>
      <c r="AP518" s="3"/>
      <c r="AQ518" s="145">
        <f>+COUNTIF(F518:AJ518,"－")</f>
        <v>0</v>
      </c>
      <c r="AR518" s="145">
        <f>+COUNTIF(F518:AJ518,"外")</f>
        <v>0</v>
      </c>
    </row>
    <row r="519" spans="2:44" s="199" customFormat="1" x14ac:dyDescent="0.45">
      <c r="B519" s="146"/>
      <c r="C519" s="158"/>
      <c r="D519" s="173"/>
      <c r="E519" s="174"/>
      <c r="F519" s="234"/>
      <c r="G519" s="214"/>
      <c r="H519" s="214"/>
      <c r="I519" s="214"/>
      <c r="J519" s="214"/>
      <c r="K519" s="214"/>
      <c r="L519" s="214"/>
      <c r="M519" s="214"/>
      <c r="N519" s="214"/>
      <c r="O519" s="214"/>
      <c r="P519" s="214"/>
      <c r="Q519" s="214"/>
      <c r="R519" s="214"/>
      <c r="S519" s="214"/>
      <c r="T519" s="214"/>
      <c r="U519" s="214"/>
      <c r="V519" s="214"/>
      <c r="W519" s="214"/>
      <c r="X519" s="214"/>
      <c r="Y519" s="214"/>
      <c r="Z519" s="214"/>
      <c r="AA519" s="214"/>
      <c r="AB519" s="214"/>
      <c r="AC519" s="214"/>
      <c r="AD519" s="214"/>
      <c r="AE519" s="214"/>
      <c r="AF519" s="214"/>
      <c r="AG519" s="214"/>
      <c r="AH519" s="214"/>
      <c r="AI519" s="214"/>
      <c r="AJ519" s="235"/>
      <c r="AK519" s="141" t="str">
        <f t="shared" si="357"/>
        <v/>
      </c>
      <c r="AL519" s="142" t="str">
        <f t="shared" si="358"/>
        <v/>
      </c>
      <c r="AM519" s="142" t="str">
        <f t="shared" si="359"/>
        <v/>
      </c>
      <c r="AN519" s="143" t="str">
        <f t="shared" si="360"/>
        <v/>
      </c>
      <c r="AO519" s="154"/>
      <c r="AP519" s="3"/>
      <c r="AQ519" s="145">
        <f>+COUNTIF(F519:AJ519,"－")</f>
        <v>0</v>
      </c>
      <c r="AR519" s="145">
        <f>+COUNTIF(F519:AJ519,"外")</f>
        <v>0</v>
      </c>
    </row>
    <row r="520" spans="2:44" s="199" customFormat="1" ht="14.4" x14ac:dyDescent="0.45">
      <c r="B520" s="146"/>
      <c r="C520" s="135" t="s">
        <v>34</v>
      </c>
      <c r="D520" s="126" t="s">
        <v>10</v>
      </c>
      <c r="E520" s="176" t="s">
        <v>45</v>
      </c>
      <c r="F520" s="128" t="s">
        <v>47</v>
      </c>
      <c r="G520" s="129" t="s">
        <v>47</v>
      </c>
      <c r="H520" s="129" t="s">
        <v>47</v>
      </c>
      <c r="I520" s="129" t="s">
        <v>47</v>
      </c>
      <c r="J520" s="129" t="s">
        <v>47</v>
      </c>
      <c r="K520" s="129" t="s">
        <v>47</v>
      </c>
      <c r="L520" s="129" t="s">
        <v>47</v>
      </c>
      <c r="M520" s="129" t="s">
        <v>47</v>
      </c>
      <c r="N520" s="129" t="s">
        <v>47</v>
      </c>
      <c r="O520" s="129" t="s">
        <v>47</v>
      </c>
      <c r="P520" s="129" t="s">
        <v>47</v>
      </c>
      <c r="Q520" s="129" t="s">
        <v>47</v>
      </c>
      <c r="R520" s="129" t="s">
        <v>47</v>
      </c>
      <c r="S520" s="129" t="s">
        <v>47</v>
      </c>
      <c r="T520" s="129" t="s">
        <v>47</v>
      </c>
      <c r="U520" s="129" t="s">
        <v>47</v>
      </c>
      <c r="V520" s="129" t="s">
        <v>47</v>
      </c>
      <c r="W520" s="129" t="s">
        <v>47</v>
      </c>
      <c r="X520" s="129" t="s">
        <v>47</v>
      </c>
      <c r="Y520" s="129" t="s">
        <v>47</v>
      </c>
      <c r="Z520" s="129" t="s">
        <v>47</v>
      </c>
      <c r="AA520" s="129" t="s">
        <v>47</v>
      </c>
      <c r="AB520" s="129" t="s">
        <v>47</v>
      </c>
      <c r="AC520" s="129" t="s">
        <v>47</v>
      </c>
      <c r="AD520" s="129" t="s">
        <v>47</v>
      </c>
      <c r="AE520" s="129" t="s">
        <v>47</v>
      </c>
      <c r="AF520" s="129" t="s">
        <v>47</v>
      </c>
      <c r="AG520" s="129" t="s">
        <v>47</v>
      </c>
      <c r="AH520" s="129" t="s">
        <v>47</v>
      </c>
      <c r="AI520" s="129" t="s">
        <v>47</v>
      </c>
      <c r="AJ520" s="231" t="s">
        <v>47</v>
      </c>
      <c r="AK520" s="168"/>
      <c r="AL520" s="145"/>
      <c r="AM520" s="177"/>
      <c r="AN520" s="170"/>
      <c r="AO520" s="154"/>
      <c r="AP520" s="3"/>
      <c r="AQ520" s="7"/>
      <c r="AR520" s="7"/>
    </row>
    <row r="521" spans="2:44" s="199" customFormat="1" x14ac:dyDescent="0.45">
      <c r="B521" s="146"/>
      <c r="C521" s="147"/>
      <c r="D521" s="178" t="s">
        <v>28</v>
      </c>
      <c r="E521" s="137"/>
      <c r="F521" s="213"/>
      <c r="G521" s="163"/>
      <c r="H521" s="163"/>
      <c r="I521" s="163"/>
      <c r="J521" s="163"/>
      <c r="K521" s="163"/>
      <c r="L521" s="163"/>
      <c r="M521" s="163"/>
      <c r="N521" s="163"/>
      <c r="O521" s="163"/>
      <c r="P521" s="163"/>
      <c r="Q521" s="163"/>
      <c r="R521" s="163"/>
      <c r="S521" s="163"/>
      <c r="T521" s="163"/>
      <c r="U521" s="163"/>
      <c r="V521" s="163"/>
      <c r="W521" s="163"/>
      <c r="X521" s="163"/>
      <c r="Y521" s="163"/>
      <c r="Z521" s="163"/>
      <c r="AA521" s="163"/>
      <c r="AB521" s="163"/>
      <c r="AC521" s="163"/>
      <c r="AD521" s="163"/>
      <c r="AE521" s="163"/>
      <c r="AF521" s="163"/>
      <c r="AG521" s="163"/>
      <c r="AH521" s="163"/>
      <c r="AI521" s="163"/>
      <c r="AJ521" s="236"/>
      <c r="AK521" s="141">
        <f>IF(D521="","",COUNT($F$506:$AJ$506)-AL521)</f>
        <v>0</v>
      </c>
      <c r="AL521" s="142">
        <f>IF(D521="","",AQ521+AR521)</f>
        <v>0</v>
      </c>
      <c r="AM521" s="142">
        <f>IF(D521="","",COUNTIF(F521:AJ521,"休"))</f>
        <v>0</v>
      </c>
      <c r="AN521" s="143" t="str">
        <f>IF(D521="","",IFERROR(ROUND(AM521/AK521,3),""))</f>
        <v/>
      </c>
      <c r="AO521" s="154"/>
      <c r="AP521" s="3"/>
      <c r="AQ521" s="145">
        <f>+COUNTIF(F521:AJ521,"－")</f>
        <v>0</v>
      </c>
      <c r="AR521" s="145">
        <f>+COUNTIF(F521:AJ521,"外")</f>
        <v>0</v>
      </c>
    </row>
    <row r="522" spans="2:44" s="199" customFormat="1" x14ac:dyDescent="0.45">
      <c r="B522" s="146"/>
      <c r="C522" s="147"/>
      <c r="D522" s="3"/>
      <c r="E522" s="172"/>
      <c r="F522" s="149"/>
      <c r="G522" s="150"/>
      <c r="H522" s="150"/>
      <c r="I522" s="150"/>
      <c r="J522" s="150"/>
      <c r="K522" s="150"/>
      <c r="L522" s="150"/>
      <c r="M522" s="150"/>
      <c r="N522" s="150"/>
      <c r="O522" s="150"/>
      <c r="P522" s="150"/>
      <c r="Q522" s="150"/>
      <c r="R522" s="150"/>
      <c r="S522" s="150"/>
      <c r="T522" s="150"/>
      <c r="U522" s="150"/>
      <c r="V522" s="150"/>
      <c r="W522" s="150"/>
      <c r="X522" s="150"/>
      <c r="Y522" s="150"/>
      <c r="Z522" s="150"/>
      <c r="AA522" s="150"/>
      <c r="AB522" s="150"/>
      <c r="AC522" s="150"/>
      <c r="AD522" s="150"/>
      <c r="AE522" s="150"/>
      <c r="AF522" s="150"/>
      <c r="AG522" s="150"/>
      <c r="AH522" s="150"/>
      <c r="AI522" s="150"/>
      <c r="AJ522" s="206"/>
      <c r="AK522" s="141" t="str">
        <f t="shared" ref="AK522:AK524" si="361">IF(D522="","",COUNT($F$506:$AJ$506)-AL522)</f>
        <v/>
      </c>
      <c r="AL522" s="142" t="str">
        <f t="shared" ref="AL522:AL524" si="362">IF(D522="","",AQ522+AR522)</f>
        <v/>
      </c>
      <c r="AM522" s="142" t="str">
        <f t="shared" ref="AM522:AM524" si="363">IF(D522="","",COUNTIF(F522:AJ522,"休"))</f>
        <v/>
      </c>
      <c r="AN522" s="143" t="str">
        <f t="shared" ref="AN522:AN524" si="364">IF(D522="","",IFERROR(ROUND(AM522/AK522,3),""))</f>
        <v/>
      </c>
      <c r="AO522" s="154"/>
      <c r="AP522" s="3"/>
      <c r="AQ522" s="145">
        <f>+COUNTIF(F522:AJ522,"－")</f>
        <v>0</v>
      </c>
      <c r="AR522" s="145">
        <f>+COUNTIF(F522:AJ522,"外")</f>
        <v>0</v>
      </c>
    </row>
    <row r="523" spans="2:44" s="199" customFormat="1" x14ac:dyDescent="0.45">
      <c r="B523" s="146"/>
      <c r="C523" s="147"/>
      <c r="D523" s="180"/>
      <c r="E523" s="172"/>
      <c r="F523" s="149"/>
      <c r="G523" s="150"/>
      <c r="H523" s="150"/>
      <c r="I523" s="150"/>
      <c r="J523" s="150"/>
      <c r="K523" s="150"/>
      <c r="L523" s="150"/>
      <c r="M523" s="150"/>
      <c r="N523" s="150"/>
      <c r="O523" s="150"/>
      <c r="P523" s="150"/>
      <c r="Q523" s="150"/>
      <c r="R523" s="150"/>
      <c r="S523" s="150"/>
      <c r="T523" s="150"/>
      <c r="U523" s="150"/>
      <c r="V523" s="150"/>
      <c r="W523" s="150"/>
      <c r="X523" s="150"/>
      <c r="Y523" s="150"/>
      <c r="Z523" s="150"/>
      <c r="AA523" s="150"/>
      <c r="AB523" s="150"/>
      <c r="AC523" s="150"/>
      <c r="AD523" s="150"/>
      <c r="AE523" s="150"/>
      <c r="AF523" s="150"/>
      <c r="AG523" s="150"/>
      <c r="AH523" s="150"/>
      <c r="AI523" s="150"/>
      <c r="AJ523" s="206"/>
      <c r="AK523" s="141" t="str">
        <f t="shared" si="361"/>
        <v/>
      </c>
      <c r="AL523" s="142" t="str">
        <f t="shared" si="362"/>
        <v/>
      </c>
      <c r="AM523" s="142" t="str">
        <f t="shared" si="363"/>
        <v/>
      </c>
      <c r="AN523" s="143" t="str">
        <f t="shared" si="364"/>
        <v/>
      </c>
      <c r="AO523" s="154"/>
      <c r="AP523" s="3"/>
      <c r="AQ523" s="145">
        <f>+COUNTIF(F523:AJ523,"－")</f>
        <v>0</v>
      </c>
      <c r="AR523" s="145">
        <f>+COUNTIF(F523:AJ523,"外")</f>
        <v>0</v>
      </c>
    </row>
    <row r="524" spans="2:44" s="199" customFormat="1" ht="13.8" thickBot="1" x14ac:dyDescent="0.5">
      <c r="B524" s="157"/>
      <c r="C524" s="158"/>
      <c r="D524" s="173"/>
      <c r="E524" s="174"/>
      <c r="F524" s="234"/>
      <c r="G524" s="214"/>
      <c r="H524" s="214"/>
      <c r="I524" s="214"/>
      <c r="J524" s="214"/>
      <c r="K524" s="214"/>
      <c r="L524" s="214"/>
      <c r="M524" s="214"/>
      <c r="N524" s="214"/>
      <c r="O524" s="214"/>
      <c r="P524" s="214"/>
      <c r="Q524" s="214"/>
      <c r="R524" s="214"/>
      <c r="S524" s="214"/>
      <c r="T524" s="214"/>
      <c r="U524" s="214"/>
      <c r="V524" s="214"/>
      <c r="W524" s="214"/>
      <c r="X524" s="214"/>
      <c r="Y524" s="214"/>
      <c r="Z524" s="214"/>
      <c r="AA524" s="214"/>
      <c r="AB524" s="214"/>
      <c r="AC524" s="214"/>
      <c r="AD524" s="214"/>
      <c r="AE524" s="214"/>
      <c r="AF524" s="214"/>
      <c r="AG524" s="214"/>
      <c r="AH524" s="214"/>
      <c r="AI524" s="214"/>
      <c r="AJ524" s="235"/>
      <c r="AK524" s="183" t="str">
        <f t="shared" si="361"/>
        <v/>
      </c>
      <c r="AL524" s="165" t="str">
        <f t="shared" si="362"/>
        <v/>
      </c>
      <c r="AM524" s="165" t="str">
        <f t="shared" si="363"/>
        <v/>
      </c>
      <c r="AN524" s="143" t="str">
        <f t="shared" si="364"/>
        <v/>
      </c>
      <c r="AO524" s="185"/>
      <c r="AP524" s="3"/>
      <c r="AQ524" s="145">
        <f>+COUNTIF(F524:AJ524,"－")</f>
        <v>0</v>
      </c>
      <c r="AR524" s="145">
        <f>+COUNTIF(F524:AJ524,"外")</f>
        <v>0</v>
      </c>
    </row>
    <row r="525" spans="2:44" ht="13.8" thickBot="1" x14ac:dyDescent="0.5">
      <c r="AN525" s="190" t="s">
        <v>46</v>
      </c>
      <c r="AO525" s="191" t="e">
        <f>IF(AO509&gt;=0.285,"OK","NG")</f>
        <v>#DIV/0!</v>
      </c>
    </row>
    <row r="526" spans="2:44" s="7" customFormat="1" ht="6" customHeight="1" x14ac:dyDescent="0.45">
      <c r="B526" s="238"/>
      <c r="C526" s="239"/>
      <c r="D526" s="239"/>
      <c r="E526" s="240"/>
      <c r="F526" s="241"/>
      <c r="G526" s="241"/>
      <c r="H526" s="241"/>
      <c r="I526" s="241"/>
      <c r="J526" s="241"/>
      <c r="K526" s="241"/>
      <c r="L526" s="241"/>
      <c r="M526" s="241"/>
      <c r="N526" s="241"/>
      <c r="O526" s="241"/>
      <c r="P526" s="241"/>
      <c r="Q526" s="241"/>
      <c r="R526" s="241"/>
      <c r="S526" s="241"/>
      <c r="T526" s="241"/>
      <c r="U526" s="241"/>
      <c r="V526" s="241"/>
      <c r="W526" s="241"/>
      <c r="X526" s="241"/>
      <c r="Y526" s="241"/>
      <c r="Z526" s="241"/>
      <c r="AA526" s="241"/>
      <c r="AB526" s="241"/>
      <c r="AC526" s="241"/>
      <c r="AD526" s="241"/>
      <c r="AE526" s="241"/>
      <c r="AF526" s="241"/>
      <c r="AG526" s="241"/>
      <c r="AH526" s="239"/>
      <c r="AI526" s="239"/>
      <c r="AJ526" s="242"/>
      <c r="AN526" s="8"/>
    </row>
    <row r="527" spans="2:44" s="7" customFormat="1" x14ac:dyDescent="0.45">
      <c r="B527" s="243"/>
      <c r="C527" s="244" t="s">
        <v>49</v>
      </c>
      <c r="D527" s="244"/>
      <c r="E527" s="245" t="s">
        <v>50</v>
      </c>
      <c r="F527" s="189"/>
      <c r="G527" s="189"/>
      <c r="H527" s="246"/>
      <c r="I527" s="246"/>
      <c r="J527" s="246"/>
      <c r="K527" s="246"/>
      <c r="L527" s="246"/>
      <c r="M527" s="246"/>
      <c r="N527" s="246"/>
      <c r="O527" s="246"/>
      <c r="P527" s="246"/>
      <c r="Q527" s="246"/>
      <c r="R527" s="246"/>
      <c r="S527" s="246"/>
      <c r="T527" s="246"/>
      <c r="U527" s="246"/>
      <c r="V527" s="246"/>
      <c r="W527" s="246"/>
      <c r="X527" s="246"/>
      <c r="Y527" s="246"/>
      <c r="Z527" s="246"/>
      <c r="AA527" s="246"/>
      <c r="AB527" s="246"/>
      <c r="AC527" s="246"/>
      <c r="AD527" s="246"/>
      <c r="AE527" s="246"/>
      <c r="AF527" s="246"/>
      <c r="AG527" s="246"/>
      <c r="AH527" s="244"/>
      <c r="AI527" s="244"/>
      <c r="AJ527" s="247"/>
      <c r="AN527" s="8"/>
    </row>
    <row r="528" spans="2:44" s="10" customFormat="1" ht="24" customHeight="1" x14ac:dyDescent="0.45">
      <c r="B528" s="248"/>
      <c r="C528" s="249"/>
      <c r="D528" s="249"/>
      <c r="E528" s="250"/>
      <c r="F528" s="251" t="s">
        <v>51</v>
      </c>
      <c r="G528" s="252" t="s">
        <v>52</v>
      </c>
      <c r="H528" s="253"/>
      <c r="I528" s="253"/>
      <c r="J528" s="253"/>
      <c r="K528" s="251" t="s">
        <v>53</v>
      </c>
      <c r="L528" s="252" t="s">
        <v>54</v>
      </c>
      <c r="M528" s="253"/>
      <c r="N528" s="253"/>
      <c r="O528" s="253"/>
      <c r="P528" s="251" t="s">
        <v>55</v>
      </c>
      <c r="Q528" s="252" t="s">
        <v>56</v>
      </c>
      <c r="R528" s="253"/>
      <c r="S528" s="253"/>
      <c r="T528" s="253"/>
      <c r="U528" s="251" t="s">
        <v>57</v>
      </c>
      <c r="V528" s="252" t="s">
        <v>58</v>
      </c>
      <c r="W528" s="253"/>
      <c r="X528" s="253"/>
      <c r="Y528" s="253"/>
      <c r="Z528" s="251" t="s">
        <v>59</v>
      </c>
      <c r="AA528" s="252" t="s">
        <v>60</v>
      </c>
      <c r="AB528" s="253"/>
      <c r="AC528" s="253"/>
      <c r="AD528" s="253"/>
      <c r="AE528" s="140"/>
      <c r="AF528" s="140"/>
      <c r="AG528" s="140"/>
      <c r="AH528" s="249"/>
      <c r="AI528" s="249"/>
      <c r="AJ528" s="254"/>
      <c r="AN528" s="255"/>
    </row>
    <row r="529" spans="2:40" s="7" customFormat="1" x14ac:dyDescent="0.45">
      <c r="B529" s="243"/>
      <c r="C529" s="244"/>
      <c r="D529" s="244"/>
      <c r="E529" s="189" t="s">
        <v>61</v>
      </c>
      <c r="F529" s="189"/>
      <c r="G529" s="246"/>
      <c r="H529" s="246"/>
      <c r="I529" s="246"/>
      <c r="J529" s="246"/>
      <c r="K529" s="246"/>
      <c r="L529" s="246"/>
      <c r="M529" s="246"/>
      <c r="N529" s="246"/>
      <c r="O529" s="246"/>
      <c r="P529" s="246"/>
      <c r="Q529" s="246"/>
      <c r="R529" s="246"/>
      <c r="S529" s="246"/>
      <c r="T529" s="246"/>
      <c r="U529" s="246"/>
      <c r="V529" s="246"/>
      <c r="W529" s="246"/>
      <c r="X529" s="246"/>
      <c r="Y529" s="246"/>
      <c r="Z529" s="246"/>
      <c r="AA529" s="246"/>
      <c r="AB529" s="246"/>
      <c r="AC529" s="246"/>
      <c r="AD529" s="246"/>
      <c r="AE529" s="246"/>
      <c r="AF529" s="246"/>
      <c r="AG529" s="246"/>
      <c r="AH529" s="244"/>
      <c r="AI529" s="244"/>
      <c r="AJ529" s="247"/>
      <c r="AN529" s="8"/>
    </row>
    <row r="530" spans="2:40" s="7" customFormat="1" ht="13.5" customHeight="1" x14ac:dyDescent="0.45">
      <c r="B530" s="243"/>
      <c r="C530" s="244"/>
      <c r="D530" s="244"/>
      <c r="E530" s="189"/>
      <c r="F530" s="256" t="s">
        <v>62</v>
      </c>
      <c r="G530" s="252" t="s">
        <v>63</v>
      </c>
      <c r="H530" s="253"/>
      <c r="I530" s="253"/>
      <c r="J530" s="253"/>
      <c r="K530" s="256" t="s">
        <v>64</v>
      </c>
      <c r="L530" s="252" t="s">
        <v>65</v>
      </c>
      <c r="M530" s="253"/>
      <c r="N530" s="253"/>
      <c r="O530" s="253"/>
      <c r="P530" s="256" t="s">
        <v>66</v>
      </c>
      <c r="Q530" s="252" t="s">
        <v>67</v>
      </c>
      <c r="R530" s="253"/>
      <c r="S530" s="253"/>
      <c r="T530" s="253"/>
      <c r="U530" s="256" t="s">
        <v>68</v>
      </c>
      <c r="V530" s="252" t="s">
        <v>69</v>
      </c>
      <c r="W530" s="253"/>
      <c r="X530" s="253"/>
      <c r="Y530" s="253"/>
      <c r="Z530" s="256" t="s">
        <v>70</v>
      </c>
      <c r="AA530" s="252" t="s">
        <v>71</v>
      </c>
      <c r="AB530" s="253"/>
      <c r="AC530" s="253"/>
      <c r="AD530" s="253"/>
      <c r="AE530" s="256"/>
      <c r="AF530" s="257" t="s">
        <v>72</v>
      </c>
      <c r="AG530" s="258"/>
      <c r="AH530" s="258"/>
      <c r="AI530" s="258"/>
      <c r="AJ530" s="259"/>
      <c r="AN530" s="8"/>
    </row>
    <row r="531" spans="2:40" s="7" customFormat="1" ht="6" customHeight="1" x14ac:dyDescent="0.45">
      <c r="B531" s="260"/>
      <c r="C531" s="261"/>
      <c r="D531" s="261"/>
      <c r="E531" s="262"/>
      <c r="F531" s="262"/>
      <c r="G531" s="263"/>
      <c r="H531" s="263"/>
      <c r="I531" s="263"/>
      <c r="J531" s="263"/>
      <c r="K531" s="263"/>
      <c r="L531" s="263"/>
      <c r="M531" s="263"/>
      <c r="N531" s="263"/>
      <c r="O531" s="263"/>
      <c r="P531" s="263"/>
      <c r="Q531" s="263"/>
      <c r="R531" s="263"/>
      <c r="S531" s="263"/>
      <c r="T531" s="263"/>
      <c r="U531" s="263"/>
      <c r="V531" s="263"/>
      <c r="W531" s="263"/>
      <c r="X531" s="263"/>
      <c r="Y531" s="263"/>
      <c r="Z531" s="263"/>
      <c r="AA531" s="263"/>
      <c r="AB531" s="263"/>
      <c r="AC531" s="263"/>
      <c r="AD531" s="263"/>
      <c r="AE531" s="263"/>
      <c r="AF531" s="263"/>
      <c r="AG531" s="263"/>
      <c r="AH531" s="261"/>
      <c r="AI531" s="261"/>
      <c r="AJ531" s="264"/>
      <c r="AN531" s="8"/>
    </row>
  </sheetData>
  <mergeCells count="368">
    <mergeCell ref="AF530:AJ530"/>
    <mergeCell ref="G528:J528"/>
    <mergeCell ref="L528:O528"/>
    <mergeCell ref="Q528:T528"/>
    <mergeCell ref="V528:Y528"/>
    <mergeCell ref="AA528:AD528"/>
    <mergeCell ref="G530:J530"/>
    <mergeCell ref="L530:O530"/>
    <mergeCell ref="Q530:T530"/>
    <mergeCell ref="V530:Y530"/>
    <mergeCell ref="AA530:AD530"/>
    <mergeCell ref="AO504:AO507"/>
    <mergeCell ref="AQ504:AQ508"/>
    <mergeCell ref="AR504:AR508"/>
    <mergeCell ref="B509:B514"/>
    <mergeCell ref="C509:C514"/>
    <mergeCell ref="AO509:AO524"/>
    <mergeCell ref="B515:B524"/>
    <mergeCell ref="C515:C519"/>
    <mergeCell ref="C520:C524"/>
    <mergeCell ref="B504:D507"/>
    <mergeCell ref="F504:AJ504"/>
    <mergeCell ref="AK504:AK508"/>
    <mergeCell ref="AL504:AL508"/>
    <mergeCell ref="AM504:AM508"/>
    <mergeCell ref="AN504:AN507"/>
    <mergeCell ref="AO480:AO483"/>
    <mergeCell ref="AQ480:AQ484"/>
    <mergeCell ref="AR480:AR484"/>
    <mergeCell ref="B485:B490"/>
    <mergeCell ref="C485:C490"/>
    <mergeCell ref="AO485:AO500"/>
    <mergeCell ref="B491:B500"/>
    <mergeCell ref="C491:C495"/>
    <mergeCell ref="C496:C500"/>
    <mergeCell ref="B480:D483"/>
    <mergeCell ref="F480:AJ480"/>
    <mergeCell ref="AK480:AK484"/>
    <mergeCell ref="AL480:AL484"/>
    <mergeCell ref="AM480:AM484"/>
    <mergeCell ref="AN480:AN483"/>
    <mergeCell ref="AO456:AO459"/>
    <mergeCell ref="AQ456:AQ460"/>
    <mergeCell ref="AR456:AR460"/>
    <mergeCell ref="B461:B466"/>
    <mergeCell ref="C461:C466"/>
    <mergeCell ref="AO461:AO476"/>
    <mergeCell ref="B467:B476"/>
    <mergeCell ref="C467:C471"/>
    <mergeCell ref="C472:C476"/>
    <mergeCell ref="B456:D459"/>
    <mergeCell ref="F456:AJ456"/>
    <mergeCell ref="AK456:AK460"/>
    <mergeCell ref="AL456:AL460"/>
    <mergeCell ref="AM456:AM460"/>
    <mergeCell ref="AN456:AN459"/>
    <mergeCell ref="AO432:AO435"/>
    <mergeCell ref="AQ432:AQ436"/>
    <mergeCell ref="AR432:AR436"/>
    <mergeCell ref="B437:B442"/>
    <mergeCell ref="C437:C442"/>
    <mergeCell ref="AO437:AO452"/>
    <mergeCell ref="B443:B452"/>
    <mergeCell ref="C443:C447"/>
    <mergeCell ref="C448:C452"/>
    <mergeCell ref="B432:D435"/>
    <mergeCell ref="F432:AJ432"/>
    <mergeCell ref="AK432:AK436"/>
    <mergeCell ref="AL432:AL436"/>
    <mergeCell ref="AM432:AM436"/>
    <mergeCell ref="AN432:AN435"/>
    <mergeCell ref="AO408:AO411"/>
    <mergeCell ref="AQ408:AQ412"/>
    <mergeCell ref="AR408:AR412"/>
    <mergeCell ref="B413:B418"/>
    <mergeCell ref="C413:C418"/>
    <mergeCell ref="AO413:AO428"/>
    <mergeCell ref="B419:B428"/>
    <mergeCell ref="C419:C423"/>
    <mergeCell ref="C424:C428"/>
    <mergeCell ref="B408:D411"/>
    <mergeCell ref="F408:AJ408"/>
    <mergeCell ref="AK408:AK412"/>
    <mergeCell ref="AL408:AL412"/>
    <mergeCell ref="AM408:AM412"/>
    <mergeCell ref="AN408:AN411"/>
    <mergeCell ref="AO384:AO387"/>
    <mergeCell ref="AQ384:AQ388"/>
    <mergeCell ref="AR384:AR388"/>
    <mergeCell ref="B389:B394"/>
    <mergeCell ref="C389:C394"/>
    <mergeCell ref="AO389:AO404"/>
    <mergeCell ref="B395:B404"/>
    <mergeCell ref="C395:C399"/>
    <mergeCell ref="C400:C404"/>
    <mergeCell ref="B384:D387"/>
    <mergeCell ref="F384:AJ384"/>
    <mergeCell ref="AK384:AK388"/>
    <mergeCell ref="AL384:AL388"/>
    <mergeCell ref="AM384:AM388"/>
    <mergeCell ref="AN384:AN387"/>
    <mergeCell ref="AO360:AO363"/>
    <mergeCell ref="AQ360:AQ364"/>
    <mergeCell ref="AR360:AR364"/>
    <mergeCell ref="B365:B370"/>
    <mergeCell ref="C365:C370"/>
    <mergeCell ref="AO365:AO380"/>
    <mergeCell ref="B371:B380"/>
    <mergeCell ref="C371:C375"/>
    <mergeCell ref="C376:C380"/>
    <mergeCell ref="B360:D363"/>
    <mergeCell ref="F360:AJ360"/>
    <mergeCell ref="AK360:AK364"/>
    <mergeCell ref="AL360:AL364"/>
    <mergeCell ref="AM360:AM364"/>
    <mergeCell ref="AN360:AN363"/>
    <mergeCell ref="AO336:AO339"/>
    <mergeCell ref="AQ336:AQ340"/>
    <mergeCell ref="AR336:AR340"/>
    <mergeCell ref="B341:B346"/>
    <mergeCell ref="C341:C346"/>
    <mergeCell ref="AO341:AO356"/>
    <mergeCell ref="B347:B356"/>
    <mergeCell ref="C347:C351"/>
    <mergeCell ref="C352:C356"/>
    <mergeCell ref="B336:D339"/>
    <mergeCell ref="F336:AJ336"/>
    <mergeCell ref="AK336:AK340"/>
    <mergeCell ref="AL336:AL340"/>
    <mergeCell ref="AM336:AM340"/>
    <mergeCell ref="AN336:AN339"/>
    <mergeCell ref="AO312:AO315"/>
    <mergeCell ref="AQ312:AQ316"/>
    <mergeCell ref="AR312:AR316"/>
    <mergeCell ref="B317:B322"/>
    <mergeCell ref="C317:C322"/>
    <mergeCell ref="AO317:AO332"/>
    <mergeCell ref="B323:B332"/>
    <mergeCell ref="C323:C327"/>
    <mergeCell ref="C328:C332"/>
    <mergeCell ref="B312:D315"/>
    <mergeCell ref="F312:AJ312"/>
    <mergeCell ref="AK312:AK316"/>
    <mergeCell ref="AL312:AL316"/>
    <mergeCell ref="AM312:AM316"/>
    <mergeCell ref="AN312:AN315"/>
    <mergeCell ref="AO288:AO291"/>
    <mergeCell ref="AQ288:AQ292"/>
    <mergeCell ref="AR288:AR292"/>
    <mergeCell ref="B293:B298"/>
    <mergeCell ref="C293:C298"/>
    <mergeCell ref="AO293:AO308"/>
    <mergeCell ref="B299:B308"/>
    <mergeCell ref="C299:C303"/>
    <mergeCell ref="C304:C308"/>
    <mergeCell ref="B288:D291"/>
    <mergeCell ref="F288:AJ288"/>
    <mergeCell ref="AK288:AK292"/>
    <mergeCell ref="AL288:AL292"/>
    <mergeCell ref="AM288:AM292"/>
    <mergeCell ref="AN288:AN291"/>
    <mergeCell ref="AO264:AO267"/>
    <mergeCell ref="AQ264:AQ268"/>
    <mergeCell ref="AR264:AR268"/>
    <mergeCell ref="B269:B274"/>
    <mergeCell ref="C269:C274"/>
    <mergeCell ref="AO269:AO284"/>
    <mergeCell ref="B275:B284"/>
    <mergeCell ref="C275:C279"/>
    <mergeCell ref="C280:C284"/>
    <mergeCell ref="B264:D267"/>
    <mergeCell ref="F264:AJ264"/>
    <mergeCell ref="AK264:AK268"/>
    <mergeCell ref="AL264:AL268"/>
    <mergeCell ref="AM264:AM268"/>
    <mergeCell ref="AN264:AN267"/>
    <mergeCell ref="AO240:AO243"/>
    <mergeCell ref="AQ240:AQ244"/>
    <mergeCell ref="AR240:AR244"/>
    <mergeCell ref="B245:B250"/>
    <mergeCell ref="C245:C250"/>
    <mergeCell ref="AO245:AO260"/>
    <mergeCell ref="B251:B260"/>
    <mergeCell ref="C251:C255"/>
    <mergeCell ref="C256:C260"/>
    <mergeCell ref="B240:D243"/>
    <mergeCell ref="F240:AJ240"/>
    <mergeCell ref="AK240:AK244"/>
    <mergeCell ref="AL240:AL244"/>
    <mergeCell ref="AM240:AM244"/>
    <mergeCell ref="AN240:AN243"/>
    <mergeCell ref="AO216:AO219"/>
    <mergeCell ref="AQ216:AQ220"/>
    <mergeCell ref="AR216:AR220"/>
    <mergeCell ref="B221:B226"/>
    <mergeCell ref="C221:C226"/>
    <mergeCell ref="AO221:AO236"/>
    <mergeCell ref="B227:B236"/>
    <mergeCell ref="C227:C231"/>
    <mergeCell ref="C232:C236"/>
    <mergeCell ref="B216:D219"/>
    <mergeCell ref="F216:AJ216"/>
    <mergeCell ref="AK216:AK220"/>
    <mergeCell ref="AL216:AL220"/>
    <mergeCell ref="AM216:AM220"/>
    <mergeCell ref="AN216:AN219"/>
    <mergeCell ref="AO192:AO195"/>
    <mergeCell ref="AQ192:AQ196"/>
    <mergeCell ref="AR192:AR196"/>
    <mergeCell ref="B197:B202"/>
    <mergeCell ref="C197:C202"/>
    <mergeCell ref="AO197:AO212"/>
    <mergeCell ref="B203:B212"/>
    <mergeCell ref="C203:C207"/>
    <mergeCell ref="C208:C212"/>
    <mergeCell ref="B192:D195"/>
    <mergeCell ref="F192:AJ192"/>
    <mergeCell ref="AK192:AK196"/>
    <mergeCell ref="AL192:AL196"/>
    <mergeCell ref="AM192:AM196"/>
    <mergeCell ref="AN192:AN195"/>
    <mergeCell ref="AO168:AO171"/>
    <mergeCell ref="AQ168:AQ172"/>
    <mergeCell ref="AR168:AR172"/>
    <mergeCell ref="B173:B178"/>
    <mergeCell ref="C173:C178"/>
    <mergeCell ref="AO173:AO188"/>
    <mergeCell ref="B179:B188"/>
    <mergeCell ref="C179:C183"/>
    <mergeCell ref="C184:C188"/>
    <mergeCell ref="B168:D171"/>
    <mergeCell ref="F168:AJ168"/>
    <mergeCell ref="AK168:AK172"/>
    <mergeCell ref="AL168:AL172"/>
    <mergeCell ref="AM168:AM172"/>
    <mergeCell ref="AN168:AN171"/>
    <mergeCell ref="AO144:AO147"/>
    <mergeCell ref="AQ144:AQ148"/>
    <mergeCell ref="AR144:AR148"/>
    <mergeCell ref="B149:B154"/>
    <mergeCell ref="C149:C154"/>
    <mergeCell ref="AO149:AO164"/>
    <mergeCell ref="B155:B164"/>
    <mergeCell ref="C155:C159"/>
    <mergeCell ref="C160:C164"/>
    <mergeCell ref="B144:D147"/>
    <mergeCell ref="F144:AJ144"/>
    <mergeCell ref="AK144:AK148"/>
    <mergeCell ref="AL144:AL148"/>
    <mergeCell ref="AM144:AM148"/>
    <mergeCell ref="AN144:AN147"/>
    <mergeCell ref="AO120:AO123"/>
    <mergeCell ref="AQ120:AQ124"/>
    <mergeCell ref="AR120:AR124"/>
    <mergeCell ref="B125:B130"/>
    <mergeCell ref="C125:C130"/>
    <mergeCell ref="AO125:AO140"/>
    <mergeCell ref="B131:B140"/>
    <mergeCell ref="C131:C135"/>
    <mergeCell ref="C136:C140"/>
    <mergeCell ref="B120:D123"/>
    <mergeCell ref="F120:AJ120"/>
    <mergeCell ref="AK120:AK124"/>
    <mergeCell ref="AL120:AL124"/>
    <mergeCell ref="AM120:AM124"/>
    <mergeCell ref="AN120:AN123"/>
    <mergeCell ref="AO96:AO99"/>
    <mergeCell ref="AQ96:AQ100"/>
    <mergeCell ref="AR96:AR100"/>
    <mergeCell ref="B101:B106"/>
    <mergeCell ref="C101:C106"/>
    <mergeCell ref="AO101:AO116"/>
    <mergeCell ref="B107:B116"/>
    <mergeCell ref="C107:C111"/>
    <mergeCell ref="C112:C116"/>
    <mergeCell ref="B96:D99"/>
    <mergeCell ref="F96:AJ96"/>
    <mergeCell ref="AK96:AK100"/>
    <mergeCell ref="AL96:AL100"/>
    <mergeCell ref="AM96:AM100"/>
    <mergeCell ref="AN96:AN99"/>
    <mergeCell ref="AN72:AN75"/>
    <mergeCell ref="AO72:AO75"/>
    <mergeCell ref="AQ72:AQ76"/>
    <mergeCell ref="AR72:AR76"/>
    <mergeCell ref="B77:B82"/>
    <mergeCell ref="C77:C82"/>
    <mergeCell ref="AO77:AO92"/>
    <mergeCell ref="B83:B92"/>
    <mergeCell ref="C83:C87"/>
    <mergeCell ref="C88:C92"/>
    <mergeCell ref="C64:C68"/>
    <mergeCell ref="B72:D75"/>
    <mergeCell ref="F72:AJ72"/>
    <mergeCell ref="AK72:AK76"/>
    <mergeCell ref="AL72:AL76"/>
    <mergeCell ref="AM72:AM76"/>
    <mergeCell ref="AM48:AM51"/>
    <mergeCell ref="AN48:AN51"/>
    <mergeCell ref="AO48:AO51"/>
    <mergeCell ref="AQ48:AQ52"/>
    <mergeCell ref="AR48:AR52"/>
    <mergeCell ref="B53:B58"/>
    <mergeCell ref="C53:C58"/>
    <mergeCell ref="AO53:AO68"/>
    <mergeCell ref="B59:B68"/>
    <mergeCell ref="C59:C63"/>
    <mergeCell ref="A40:A41"/>
    <mergeCell ref="C40:C44"/>
    <mergeCell ref="B48:D51"/>
    <mergeCell ref="F48:AJ48"/>
    <mergeCell ref="AK48:AK51"/>
    <mergeCell ref="AL48:AL51"/>
    <mergeCell ref="AO24:AO27"/>
    <mergeCell ref="AQ24:AQ28"/>
    <mergeCell ref="AR24:AR28"/>
    <mergeCell ref="A28:A29"/>
    <mergeCell ref="B29:B34"/>
    <mergeCell ref="C29:C34"/>
    <mergeCell ref="AO29:AO44"/>
    <mergeCell ref="A35:A36"/>
    <mergeCell ref="B35:B44"/>
    <mergeCell ref="C35:C39"/>
    <mergeCell ref="B24:D27"/>
    <mergeCell ref="F24:AJ24"/>
    <mergeCell ref="AK24:AK27"/>
    <mergeCell ref="AL24:AL27"/>
    <mergeCell ref="AM24:AM27"/>
    <mergeCell ref="AN24:AN27"/>
    <mergeCell ref="AG14:AJ14"/>
    <mergeCell ref="AG15:AJ15"/>
    <mergeCell ref="AG16:AJ16"/>
    <mergeCell ref="AG17:AJ17"/>
    <mergeCell ref="AC18:AF21"/>
    <mergeCell ref="AG18:AJ18"/>
    <mergeCell ref="AG19:AJ19"/>
    <mergeCell ref="AG20:AJ20"/>
    <mergeCell ref="AG21:AJ21"/>
    <mergeCell ref="AO8:AO21"/>
    <mergeCell ref="B9:C9"/>
    <mergeCell ref="F9:H9"/>
    <mergeCell ref="AG9:AJ9"/>
    <mergeCell ref="AG10:AJ10"/>
    <mergeCell ref="AG11:AJ11"/>
    <mergeCell ref="AG12:AJ12"/>
    <mergeCell ref="AG13:AJ13"/>
    <mergeCell ref="AA14:AB21"/>
    <mergeCell ref="AC14:AF17"/>
    <mergeCell ref="AM5:AM6"/>
    <mergeCell ref="AN5:AN6"/>
    <mergeCell ref="AO5:AO6"/>
    <mergeCell ref="F6:J6"/>
    <mergeCell ref="F7:J7"/>
    <mergeCell ref="P7:T8"/>
    <mergeCell ref="U7:X8"/>
    <mergeCell ref="AA8:AB13"/>
    <mergeCell ref="AC8:AF13"/>
    <mergeCell ref="AG8:AJ8"/>
    <mergeCell ref="AM2:AO2"/>
    <mergeCell ref="AM4:AO4"/>
    <mergeCell ref="F5:M5"/>
    <mergeCell ref="P5:T6"/>
    <mergeCell ref="U5:X6"/>
    <mergeCell ref="AA5:AB7"/>
    <mergeCell ref="AC5:AF7"/>
    <mergeCell ref="AG5:AJ7"/>
    <mergeCell ref="AK5:AK6"/>
    <mergeCell ref="AL5:AL6"/>
  </mergeCells>
  <phoneticPr fontId="3"/>
  <conditionalFormatting sqref="F26:AJ27">
    <cfRule type="expression" dxfId="2142" priority="1651">
      <formula>WEEKDAY(F$26)=7</formula>
    </cfRule>
    <cfRule type="expression" dxfId="2141" priority="1652">
      <formula>WEEKDAY(F$26)=1</formula>
    </cfRule>
  </conditionalFormatting>
  <conditionalFormatting sqref="F50:AJ51">
    <cfRule type="expression" dxfId="2140" priority="1649">
      <formula>WEEKDAY(F$50)=7</formula>
    </cfRule>
    <cfRule type="expression" dxfId="2139" priority="1650">
      <formula>WEEKDAY(F$50)=1</formula>
    </cfRule>
  </conditionalFormatting>
  <conditionalFormatting sqref="F74:AJ75">
    <cfRule type="expression" dxfId="2138" priority="1647">
      <formula>WEEKDAY(F$74)=7</formula>
    </cfRule>
    <cfRule type="expression" dxfId="2137" priority="1648">
      <formula>WEEKDAY(F$74)=1</formula>
    </cfRule>
  </conditionalFormatting>
  <conditionalFormatting sqref="F98:AJ99">
    <cfRule type="expression" dxfId="2136" priority="1645">
      <formula>WEEKDAY(F$98)=7</formula>
    </cfRule>
    <cfRule type="expression" dxfId="2135" priority="1646">
      <formula>WEEKDAY(F$98)=1</formula>
    </cfRule>
  </conditionalFormatting>
  <conditionalFormatting sqref="F122:AJ123">
    <cfRule type="expression" dxfId="2134" priority="1643">
      <formula>WEEKDAY(F$122)=7</formula>
    </cfRule>
    <cfRule type="expression" dxfId="2133" priority="1644">
      <formula>WEEKDAY(F$122)=1</formula>
    </cfRule>
  </conditionalFormatting>
  <conditionalFormatting sqref="F146:AJ147">
    <cfRule type="expression" dxfId="2132" priority="1641">
      <formula>WEEKDAY(F$146)=7</formula>
    </cfRule>
    <cfRule type="expression" dxfId="2131" priority="1642">
      <formula>WEEKDAY(F$146)=1</formula>
    </cfRule>
  </conditionalFormatting>
  <conditionalFormatting sqref="F170:AJ171">
    <cfRule type="expression" dxfId="2130" priority="1639">
      <formula>WEEKDAY(F$170)=7</formula>
    </cfRule>
    <cfRule type="expression" dxfId="2129" priority="1640">
      <formula>WEEKDAY(F$170)=1</formula>
    </cfRule>
  </conditionalFormatting>
  <conditionalFormatting sqref="F194:AJ195">
    <cfRule type="expression" dxfId="2128" priority="1637">
      <formula>WEEKDAY(F$194)=7</formula>
    </cfRule>
    <cfRule type="expression" dxfId="2127" priority="1638">
      <formula>WEEKDAY(F$194)=1</formula>
    </cfRule>
  </conditionalFormatting>
  <conditionalFormatting sqref="F218:AJ219">
    <cfRule type="expression" dxfId="2126" priority="1635">
      <formula>WEEKDAY(F$218)=7</formula>
    </cfRule>
    <cfRule type="expression" dxfId="2125" priority="1636">
      <formula>WEEKDAY(F$218)=1</formula>
    </cfRule>
  </conditionalFormatting>
  <conditionalFormatting sqref="F242:AJ243">
    <cfRule type="expression" dxfId="2124" priority="1633">
      <formula>WEEKDAY(F$242)=7</formula>
    </cfRule>
    <cfRule type="expression" dxfId="2123" priority="1634">
      <formula>WEEKDAY(F$242)=1</formula>
    </cfRule>
  </conditionalFormatting>
  <conditionalFormatting sqref="F266:AJ267">
    <cfRule type="expression" dxfId="2122" priority="1631">
      <formula>WEEKDAY(F$266)=7</formula>
    </cfRule>
    <cfRule type="expression" dxfId="2121" priority="1632">
      <formula>WEEKDAY(F$266)=1</formula>
    </cfRule>
  </conditionalFormatting>
  <conditionalFormatting sqref="F290:AJ291">
    <cfRule type="expression" dxfId="2120" priority="1629">
      <formula>WEEKDAY(F$290)=7</formula>
    </cfRule>
    <cfRule type="expression" dxfId="2119" priority="1630">
      <formula>WEEKDAY(F$290)=1</formula>
    </cfRule>
  </conditionalFormatting>
  <conditionalFormatting sqref="F314:AJ315">
    <cfRule type="expression" dxfId="2118" priority="1627">
      <formula>WEEKDAY(F$314)=7</formula>
    </cfRule>
    <cfRule type="expression" dxfId="2117" priority="1628">
      <formula>WEEKDAY(F$314)=1</formula>
    </cfRule>
  </conditionalFormatting>
  <conditionalFormatting sqref="F338:AJ339">
    <cfRule type="expression" dxfId="2116" priority="1625">
      <formula>WEEKDAY(F$338)=7</formula>
    </cfRule>
    <cfRule type="expression" dxfId="2115" priority="1626">
      <formula>WEEKDAY(F$338)=1</formula>
    </cfRule>
  </conditionalFormatting>
  <conditionalFormatting sqref="F362:AJ363">
    <cfRule type="expression" dxfId="2114" priority="1623">
      <formula>WEEKDAY(F$362)=7</formula>
    </cfRule>
    <cfRule type="expression" dxfId="2113" priority="1624">
      <formula>WEEKDAY(F$362)=1</formula>
    </cfRule>
  </conditionalFormatting>
  <conditionalFormatting sqref="F386:AJ387">
    <cfRule type="expression" dxfId="2112" priority="1621">
      <formula>WEEKDAY(F$386)=7</formula>
    </cfRule>
    <cfRule type="expression" dxfId="2111" priority="1622">
      <formula>WEEKDAY(F$386)=1</formula>
    </cfRule>
  </conditionalFormatting>
  <conditionalFormatting sqref="F410:AJ411">
    <cfRule type="expression" dxfId="2110" priority="1619">
      <formula>WEEKDAY(F$410)=7</formula>
    </cfRule>
    <cfRule type="expression" dxfId="2109" priority="1620">
      <formula>WEEKDAY(F$410)=1</formula>
    </cfRule>
  </conditionalFormatting>
  <conditionalFormatting sqref="F434:AJ435">
    <cfRule type="expression" dxfId="2108" priority="1617">
      <formula>WEEKDAY(F$434)=7</formula>
    </cfRule>
    <cfRule type="expression" dxfId="2107" priority="1618">
      <formula>WEEKDAY(F$434)=1</formula>
    </cfRule>
  </conditionalFormatting>
  <conditionalFormatting sqref="F458:AJ459">
    <cfRule type="expression" dxfId="2106" priority="1615">
      <formula>WEEKDAY(F$458)=7</formula>
    </cfRule>
    <cfRule type="expression" dxfId="2105" priority="1616">
      <formula>WEEKDAY(F$458)=1</formula>
    </cfRule>
  </conditionalFormatting>
  <conditionalFormatting sqref="F482:AJ483">
    <cfRule type="expression" dxfId="2104" priority="1613">
      <formula>WEEKDAY(F$482)=7</formula>
    </cfRule>
    <cfRule type="expression" dxfId="2103" priority="1614">
      <formula>WEEKDAY(F$482)=1</formula>
    </cfRule>
  </conditionalFormatting>
  <conditionalFormatting sqref="F506:AJ507">
    <cfRule type="expression" dxfId="2102" priority="1611">
      <formula>WEEKDAY(F$506)=7</formula>
    </cfRule>
    <cfRule type="expression" dxfId="2101" priority="1612">
      <formula>WEEKDAY(F$506)=1</formula>
    </cfRule>
  </conditionalFormatting>
  <conditionalFormatting sqref="P5">
    <cfRule type="expression" dxfId="2100" priority="1610">
      <formula>#REF!="未達成"</formula>
    </cfRule>
  </conditionalFormatting>
  <conditionalFormatting sqref="F45:AJ45 G29:H30 K29:AI30 G31:AG32 F36:AI37 F41:AG41 G60:G61 J60:AH61">
    <cfRule type="containsText" dxfId="2099" priority="1609" operator="containsText" text="－">
      <formula>NOT(ISERROR(SEARCH("－",F29)))</formula>
    </cfRule>
  </conditionalFormatting>
  <conditionalFormatting sqref="D34">
    <cfRule type="cellIs" dxfId="2098" priority="1608" operator="equal">
      <formula>0</formula>
    </cfRule>
  </conditionalFormatting>
  <conditionalFormatting sqref="D29:D34">
    <cfRule type="cellIs" dxfId="2097" priority="1607" operator="equal">
      <formula>0</formula>
    </cfRule>
  </conditionalFormatting>
  <conditionalFormatting sqref="D36:D37">
    <cfRule type="cellIs" dxfId="2096" priority="1606" operator="equal">
      <formula>0</formula>
    </cfRule>
  </conditionalFormatting>
  <conditionalFormatting sqref="D58">
    <cfRule type="cellIs" dxfId="2095" priority="1605" operator="equal">
      <formula>0</formula>
    </cfRule>
  </conditionalFormatting>
  <conditionalFormatting sqref="D53:D58">
    <cfRule type="cellIs" dxfId="2094" priority="1604" operator="equal">
      <formula>0</formula>
    </cfRule>
  </conditionalFormatting>
  <conditionalFormatting sqref="D60:D61">
    <cfRule type="cellIs" dxfId="2093" priority="1603" operator="equal">
      <formula>0</formula>
    </cfRule>
  </conditionalFormatting>
  <conditionalFormatting sqref="F348:AJ351">
    <cfRule type="containsText" dxfId="2092" priority="1529" operator="containsText" text="－">
      <formula>NOT(ISERROR(SEARCH("－",F348)))</formula>
    </cfRule>
  </conditionalFormatting>
  <conditionalFormatting sqref="D82">
    <cfRule type="cellIs" dxfId="2091" priority="1602" operator="equal">
      <formula>0</formula>
    </cfRule>
  </conditionalFormatting>
  <conditionalFormatting sqref="D77:D82">
    <cfRule type="cellIs" dxfId="2090" priority="1601" operator="equal">
      <formula>0</formula>
    </cfRule>
  </conditionalFormatting>
  <conditionalFormatting sqref="D84:D85">
    <cfRule type="cellIs" dxfId="2089" priority="1600" operator="equal">
      <formula>0</formula>
    </cfRule>
  </conditionalFormatting>
  <conditionalFormatting sqref="D106">
    <cfRule type="cellIs" dxfId="2088" priority="1599" operator="equal">
      <formula>0</formula>
    </cfRule>
  </conditionalFormatting>
  <conditionalFormatting sqref="D101:D106">
    <cfRule type="cellIs" dxfId="2087" priority="1598" operator="equal">
      <formula>0</formula>
    </cfRule>
  </conditionalFormatting>
  <conditionalFormatting sqref="D108:D109">
    <cfRule type="cellIs" dxfId="2086" priority="1597" operator="equal">
      <formula>0</formula>
    </cfRule>
  </conditionalFormatting>
  <conditionalFormatting sqref="D130">
    <cfRule type="cellIs" dxfId="2085" priority="1596" operator="equal">
      <formula>0</formula>
    </cfRule>
  </conditionalFormatting>
  <conditionalFormatting sqref="D125:D130">
    <cfRule type="cellIs" dxfId="2084" priority="1595" operator="equal">
      <formula>0</formula>
    </cfRule>
  </conditionalFormatting>
  <conditionalFormatting sqref="D132:D133">
    <cfRule type="cellIs" dxfId="2083" priority="1594" operator="equal">
      <formula>0</formula>
    </cfRule>
  </conditionalFormatting>
  <conditionalFormatting sqref="D154">
    <cfRule type="cellIs" dxfId="2082" priority="1593" operator="equal">
      <formula>0</formula>
    </cfRule>
  </conditionalFormatting>
  <conditionalFormatting sqref="D149:D154">
    <cfRule type="cellIs" dxfId="2081" priority="1592" operator="equal">
      <formula>0</formula>
    </cfRule>
  </conditionalFormatting>
  <conditionalFormatting sqref="D156:D157">
    <cfRule type="cellIs" dxfId="2080" priority="1591" operator="equal">
      <formula>0</formula>
    </cfRule>
  </conditionalFormatting>
  <conditionalFormatting sqref="D178">
    <cfRule type="cellIs" dxfId="2079" priority="1590" operator="equal">
      <formula>0</formula>
    </cfRule>
  </conditionalFormatting>
  <conditionalFormatting sqref="D173:D178">
    <cfRule type="cellIs" dxfId="2078" priority="1589" operator="equal">
      <formula>0</formula>
    </cfRule>
  </conditionalFormatting>
  <conditionalFormatting sqref="D180:D181">
    <cfRule type="cellIs" dxfId="2077" priority="1588" operator="equal">
      <formula>0</formula>
    </cfRule>
  </conditionalFormatting>
  <conditionalFormatting sqref="D202">
    <cfRule type="cellIs" dxfId="2076" priority="1587" operator="equal">
      <formula>0</formula>
    </cfRule>
  </conditionalFormatting>
  <conditionalFormatting sqref="D197:D202">
    <cfRule type="cellIs" dxfId="2075" priority="1586" operator="equal">
      <formula>0</formula>
    </cfRule>
  </conditionalFormatting>
  <conditionalFormatting sqref="D204:D205">
    <cfRule type="cellIs" dxfId="2074" priority="1585" operator="equal">
      <formula>0</formula>
    </cfRule>
  </conditionalFormatting>
  <conditionalFormatting sqref="D226">
    <cfRule type="cellIs" dxfId="2073" priority="1584" operator="equal">
      <formula>0</formula>
    </cfRule>
  </conditionalFormatting>
  <conditionalFormatting sqref="D221:D226">
    <cfRule type="cellIs" dxfId="2072" priority="1583" operator="equal">
      <formula>0</formula>
    </cfRule>
  </conditionalFormatting>
  <conditionalFormatting sqref="D228:D229">
    <cfRule type="cellIs" dxfId="2071" priority="1582" operator="equal">
      <formula>0</formula>
    </cfRule>
  </conditionalFormatting>
  <conditionalFormatting sqref="D250">
    <cfRule type="cellIs" dxfId="2070" priority="1581" operator="equal">
      <formula>0</formula>
    </cfRule>
  </conditionalFormatting>
  <conditionalFormatting sqref="D245:D250">
    <cfRule type="cellIs" dxfId="2069" priority="1580" operator="equal">
      <formula>0</formula>
    </cfRule>
  </conditionalFormatting>
  <conditionalFormatting sqref="D252:D253">
    <cfRule type="cellIs" dxfId="2068" priority="1579" operator="equal">
      <formula>0</formula>
    </cfRule>
  </conditionalFormatting>
  <conditionalFormatting sqref="D274">
    <cfRule type="cellIs" dxfId="2067" priority="1578" operator="equal">
      <formula>0</formula>
    </cfRule>
  </conditionalFormatting>
  <conditionalFormatting sqref="D269:D274">
    <cfRule type="cellIs" dxfId="2066" priority="1577" operator="equal">
      <formula>0</formula>
    </cfRule>
  </conditionalFormatting>
  <conditionalFormatting sqref="D276:D277">
    <cfRule type="cellIs" dxfId="2065" priority="1576" operator="equal">
      <formula>0</formula>
    </cfRule>
  </conditionalFormatting>
  <conditionalFormatting sqref="D298">
    <cfRule type="cellIs" dxfId="2064" priority="1575" operator="equal">
      <formula>0</formula>
    </cfRule>
  </conditionalFormatting>
  <conditionalFormatting sqref="D293:D298">
    <cfRule type="cellIs" dxfId="2063" priority="1574" operator="equal">
      <formula>0</formula>
    </cfRule>
  </conditionalFormatting>
  <conditionalFormatting sqref="D300:D301">
    <cfRule type="cellIs" dxfId="2062" priority="1573" operator="equal">
      <formula>0</formula>
    </cfRule>
  </conditionalFormatting>
  <conditionalFormatting sqref="D322">
    <cfRule type="cellIs" dxfId="2061" priority="1572" operator="equal">
      <formula>0</formula>
    </cfRule>
  </conditionalFormatting>
  <conditionalFormatting sqref="D317:D322">
    <cfRule type="cellIs" dxfId="2060" priority="1571" operator="equal">
      <formula>0</formula>
    </cfRule>
  </conditionalFormatting>
  <conditionalFormatting sqref="D324:D325">
    <cfRule type="cellIs" dxfId="2059" priority="1570" operator="equal">
      <formula>0</formula>
    </cfRule>
  </conditionalFormatting>
  <conditionalFormatting sqref="D346">
    <cfRule type="cellIs" dxfId="2058" priority="1569" operator="equal">
      <formula>0</formula>
    </cfRule>
  </conditionalFormatting>
  <conditionalFormatting sqref="D341:D346">
    <cfRule type="cellIs" dxfId="2057" priority="1568" operator="equal">
      <formula>0</formula>
    </cfRule>
  </conditionalFormatting>
  <conditionalFormatting sqref="D348:D349">
    <cfRule type="cellIs" dxfId="2056" priority="1567" operator="equal">
      <formula>0</formula>
    </cfRule>
  </conditionalFormatting>
  <conditionalFormatting sqref="D370">
    <cfRule type="cellIs" dxfId="2055" priority="1566" operator="equal">
      <formula>0</formula>
    </cfRule>
  </conditionalFormatting>
  <conditionalFormatting sqref="D365:D370">
    <cfRule type="cellIs" dxfId="2054" priority="1565" operator="equal">
      <formula>0</formula>
    </cfRule>
  </conditionalFormatting>
  <conditionalFormatting sqref="D372:D373">
    <cfRule type="cellIs" dxfId="2053" priority="1564" operator="equal">
      <formula>0</formula>
    </cfRule>
  </conditionalFormatting>
  <conditionalFormatting sqref="D394">
    <cfRule type="cellIs" dxfId="2052" priority="1563" operator="equal">
      <formula>0</formula>
    </cfRule>
  </conditionalFormatting>
  <conditionalFormatting sqref="D389:D394">
    <cfRule type="cellIs" dxfId="2051" priority="1562" operator="equal">
      <formula>0</formula>
    </cfRule>
  </conditionalFormatting>
  <conditionalFormatting sqref="D396:D397">
    <cfRule type="cellIs" dxfId="2050" priority="1561" operator="equal">
      <formula>0</formula>
    </cfRule>
  </conditionalFormatting>
  <conditionalFormatting sqref="D418">
    <cfRule type="cellIs" dxfId="2049" priority="1560" operator="equal">
      <formula>0</formula>
    </cfRule>
  </conditionalFormatting>
  <conditionalFormatting sqref="D413:D418">
    <cfRule type="cellIs" dxfId="2048" priority="1559" operator="equal">
      <formula>0</formula>
    </cfRule>
  </conditionalFormatting>
  <conditionalFormatting sqref="D420:D421">
    <cfRule type="cellIs" dxfId="2047" priority="1558" operator="equal">
      <formula>0</formula>
    </cfRule>
  </conditionalFormatting>
  <conditionalFormatting sqref="D442">
    <cfRule type="cellIs" dxfId="2046" priority="1557" operator="equal">
      <formula>0</formula>
    </cfRule>
  </conditionalFormatting>
  <conditionalFormatting sqref="D437:D442">
    <cfRule type="cellIs" dxfId="2045" priority="1556" operator="equal">
      <formula>0</formula>
    </cfRule>
  </conditionalFormatting>
  <conditionalFormatting sqref="D444:D445">
    <cfRule type="cellIs" dxfId="2044" priority="1555" operator="equal">
      <formula>0</formula>
    </cfRule>
  </conditionalFormatting>
  <conditionalFormatting sqref="D466">
    <cfRule type="cellIs" dxfId="2043" priority="1554" operator="equal">
      <formula>0</formula>
    </cfRule>
  </conditionalFormatting>
  <conditionalFormatting sqref="D461:D466">
    <cfRule type="cellIs" dxfId="2042" priority="1553" operator="equal">
      <formula>0</formula>
    </cfRule>
  </conditionalFormatting>
  <conditionalFormatting sqref="D468:D469">
    <cfRule type="cellIs" dxfId="2041" priority="1552" operator="equal">
      <formula>0</formula>
    </cfRule>
  </conditionalFormatting>
  <conditionalFormatting sqref="D490">
    <cfRule type="cellIs" dxfId="2040" priority="1551" operator="equal">
      <formula>0</formula>
    </cfRule>
  </conditionalFormatting>
  <conditionalFormatting sqref="D485:D490">
    <cfRule type="cellIs" dxfId="2039" priority="1550" operator="equal">
      <formula>0</formula>
    </cfRule>
  </conditionalFormatting>
  <conditionalFormatting sqref="D492:D493">
    <cfRule type="cellIs" dxfId="2038" priority="1549" operator="equal">
      <formula>0</formula>
    </cfRule>
  </conditionalFormatting>
  <conditionalFormatting sqref="D514">
    <cfRule type="cellIs" dxfId="2037" priority="1548" operator="equal">
      <formula>0</formula>
    </cfRule>
  </conditionalFormatting>
  <conditionalFormatting sqref="D509:D514">
    <cfRule type="cellIs" dxfId="2036" priority="1547" operator="equal">
      <formula>0</formula>
    </cfRule>
  </conditionalFormatting>
  <conditionalFormatting sqref="D516:D517">
    <cfRule type="cellIs" dxfId="2035" priority="1546" operator="equal">
      <formula>0</formula>
    </cfRule>
  </conditionalFormatting>
  <conditionalFormatting sqref="F221:AJ226">
    <cfRule type="containsText" dxfId="2034" priority="1545" operator="containsText" text="－">
      <formula>NOT(ISERROR(SEARCH("－",F221)))</formula>
    </cfRule>
  </conditionalFormatting>
  <conditionalFormatting sqref="F228:AJ231">
    <cfRule type="containsText" dxfId="2033" priority="1544" operator="containsText" text="－">
      <formula>NOT(ISERROR(SEARCH("－",F228)))</formula>
    </cfRule>
  </conditionalFormatting>
  <conditionalFormatting sqref="F233:AJ236">
    <cfRule type="containsText" dxfId="2032" priority="1543" operator="containsText" text="－">
      <formula>NOT(ISERROR(SEARCH("－",F233)))</formula>
    </cfRule>
  </conditionalFormatting>
  <conditionalFormatting sqref="F245:AJ250">
    <cfRule type="containsText" dxfId="2031" priority="1542" operator="containsText" text="－">
      <formula>NOT(ISERROR(SEARCH("－",F245)))</formula>
    </cfRule>
  </conditionalFormatting>
  <conditionalFormatting sqref="F252:AJ255">
    <cfRule type="containsText" dxfId="2030" priority="1541" operator="containsText" text="－">
      <formula>NOT(ISERROR(SEARCH("－",F252)))</formula>
    </cfRule>
  </conditionalFormatting>
  <conditionalFormatting sqref="F257:AJ260">
    <cfRule type="containsText" dxfId="2029" priority="1540" operator="containsText" text="－">
      <formula>NOT(ISERROR(SEARCH("－",F257)))</formula>
    </cfRule>
  </conditionalFormatting>
  <conditionalFormatting sqref="F269:AJ274">
    <cfRule type="containsText" dxfId="2028" priority="1539" operator="containsText" text="－">
      <formula>NOT(ISERROR(SEARCH("－",F269)))</formula>
    </cfRule>
  </conditionalFormatting>
  <conditionalFormatting sqref="F276:AJ279">
    <cfRule type="containsText" dxfId="2027" priority="1538" operator="containsText" text="－">
      <formula>NOT(ISERROR(SEARCH("－",F276)))</formula>
    </cfRule>
  </conditionalFormatting>
  <conditionalFormatting sqref="F281:AJ284">
    <cfRule type="containsText" dxfId="2026" priority="1537" operator="containsText" text="－">
      <formula>NOT(ISERROR(SEARCH("－",F281)))</formula>
    </cfRule>
  </conditionalFormatting>
  <conditionalFormatting sqref="F293:AJ298">
    <cfRule type="containsText" dxfId="2025" priority="1536" operator="containsText" text="－">
      <formula>NOT(ISERROR(SEARCH("－",F293)))</formula>
    </cfRule>
  </conditionalFormatting>
  <conditionalFormatting sqref="F300:AJ303">
    <cfRule type="containsText" dxfId="2024" priority="1535" operator="containsText" text="－">
      <formula>NOT(ISERROR(SEARCH("－",F300)))</formula>
    </cfRule>
  </conditionalFormatting>
  <conditionalFormatting sqref="F305:AJ308">
    <cfRule type="containsText" dxfId="2023" priority="1534" operator="containsText" text="－">
      <formula>NOT(ISERROR(SEARCH("－",F305)))</formula>
    </cfRule>
  </conditionalFormatting>
  <conditionalFormatting sqref="F317:AJ322">
    <cfRule type="containsText" dxfId="2022" priority="1533" operator="containsText" text="－">
      <formula>NOT(ISERROR(SEARCH("－",F317)))</formula>
    </cfRule>
  </conditionalFormatting>
  <conditionalFormatting sqref="F324:AJ327">
    <cfRule type="containsText" dxfId="2021" priority="1532" operator="containsText" text="－">
      <formula>NOT(ISERROR(SEARCH("－",F324)))</formula>
    </cfRule>
  </conditionalFormatting>
  <conditionalFormatting sqref="F329:AJ332">
    <cfRule type="containsText" dxfId="2020" priority="1531" operator="containsText" text="－">
      <formula>NOT(ISERROR(SEARCH("－",F329)))</formula>
    </cfRule>
  </conditionalFormatting>
  <conditionalFormatting sqref="F341:AJ346">
    <cfRule type="containsText" dxfId="2019" priority="1530" operator="containsText" text="－">
      <formula>NOT(ISERROR(SEARCH("－",F341)))</formula>
    </cfRule>
  </conditionalFormatting>
  <conditionalFormatting sqref="F413:AJ418">
    <cfRule type="containsText" dxfId="2018" priority="1521" operator="containsText" text="－">
      <formula>NOT(ISERROR(SEARCH("－",F413)))</formula>
    </cfRule>
  </conditionalFormatting>
  <conditionalFormatting sqref="F353:AJ356">
    <cfRule type="containsText" dxfId="2017" priority="1528" operator="containsText" text="－">
      <formula>NOT(ISERROR(SEARCH("－",F353)))</formula>
    </cfRule>
  </conditionalFormatting>
  <conditionalFormatting sqref="F365:AJ370">
    <cfRule type="containsText" dxfId="2016" priority="1527" operator="containsText" text="－">
      <formula>NOT(ISERROR(SEARCH("－",F365)))</formula>
    </cfRule>
  </conditionalFormatting>
  <conditionalFormatting sqref="F372:AJ375">
    <cfRule type="containsText" dxfId="2015" priority="1526" operator="containsText" text="－">
      <formula>NOT(ISERROR(SEARCH("－",F372)))</formula>
    </cfRule>
  </conditionalFormatting>
  <conditionalFormatting sqref="F377:AJ380">
    <cfRule type="containsText" dxfId="2014" priority="1525" operator="containsText" text="－">
      <formula>NOT(ISERROR(SEARCH("－",F377)))</formula>
    </cfRule>
  </conditionalFormatting>
  <conditionalFormatting sqref="F521:AJ524">
    <cfRule type="containsText" dxfId="2013" priority="1507" operator="containsText" text="－">
      <formula>NOT(ISERROR(SEARCH("－",F521)))</formula>
    </cfRule>
  </conditionalFormatting>
  <conditionalFormatting sqref="F389:AJ394">
    <cfRule type="containsText" dxfId="2012" priority="1524" operator="containsText" text="－">
      <formula>NOT(ISERROR(SEARCH("－",F389)))</formula>
    </cfRule>
  </conditionalFormatting>
  <conditionalFormatting sqref="F396:AJ399">
    <cfRule type="containsText" dxfId="2011" priority="1523" operator="containsText" text="－">
      <formula>NOT(ISERROR(SEARCH("－",F396)))</formula>
    </cfRule>
  </conditionalFormatting>
  <conditionalFormatting sqref="F401:AJ405">
    <cfRule type="containsText" dxfId="2010" priority="1522" operator="containsText" text="－">
      <formula>NOT(ISERROR(SEARCH("－",F401)))</formula>
    </cfRule>
  </conditionalFormatting>
  <conditionalFormatting sqref="F420:AJ423">
    <cfRule type="containsText" dxfId="2009" priority="1520" operator="containsText" text="－">
      <formula>NOT(ISERROR(SEARCH("－",F420)))</formula>
    </cfRule>
  </conditionalFormatting>
  <conditionalFormatting sqref="F425:AJ429">
    <cfRule type="containsText" dxfId="2008" priority="1519" operator="containsText" text="－">
      <formula>NOT(ISERROR(SEARCH("－",F425)))</formula>
    </cfRule>
  </conditionalFormatting>
  <conditionalFormatting sqref="F437:AJ442">
    <cfRule type="containsText" dxfId="2007" priority="1518" operator="containsText" text="－">
      <formula>NOT(ISERROR(SEARCH("－",F437)))</formula>
    </cfRule>
  </conditionalFormatting>
  <conditionalFormatting sqref="F444:AJ447">
    <cfRule type="containsText" dxfId="2006" priority="1517" operator="containsText" text="－">
      <formula>NOT(ISERROR(SEARCH("－",F444)))</formula>
    </cfRule>
  </conditionalFormatting>
  <conditionalFormatting sqref="F449:AJ453">
    <cfRule type="containsText" dxfId="2005" priority="1516" operator="containsText" text="－">
      <formula>NOT(ISERROR(SEARCH("－",F449)))</formula>
    </cfRule>
  </conditionalFormatting>
  <conditionalFormatting sqref="F461:AJ466">
    <cfRule type="containsText" dxfId="2004" priority="1515" operator="containsText" text="－">
      <formula>NOT(ISERROR(SEARCH("－",F461)))</formula>
    </cfRule>
  </conditionalFormatting>
  <conditionalFormatting sqref="F468:AJ471">
    <cfRule type="containsText" dxfId="2003" priority="1514" operator="containsText" text="－">
      <formula>NOT(ISERROR(SEARCH("－",F468)))</formula>
    </cfRule>
  </conditionalFormatting>
  <conditionalFormatting sqref="F473:AJ477">
    <cfRule type="containsText" dxfId="2002" priority="1513" operator="containsText" text="－">
      <formula>NOT(ISERROR(SEARCH("－",F473)))</formula>
    </cfRule>
  </conditionalFormatting>
  <conditionalFormatting sqref="F485:AJ490">
    <cfRule type="containsText" dxfId="2001" priority="1512" operator="containsText" text="－">
      <formula>NOT(ISERROR(SEARCH("－",F485)))</formula>
    </cfRule>
  </conditionalFormatting>
  <conditionalFormatting sqref="F492:AJ495">
    <cfRule type="containsText" dxfId="2000" priority="1511" operator="containsText" text="－">
      <formula>NOT(ISERROR(SEARCH("－",F492)))</formula>
    </cfRule>
  </conditionalFormatting>
  <conditionalFormatting sqref="F497:AJ501">
    <cfRule type="containsText" dxfId="1999" priority="1510" operator="containsText" text="－">
      <formula>NOT(ISERROR(SEARCH("－",F497)))</formula>
    </cfRule>
  </conditionalFormatting>
  <conditionalFormatting sqref="F509:AJ514">
    <cfRule type="containsText" dxfId="1998" priority="1509" operator="containsText" text="－">
      <formula>NOT(ISERROR(SEARCH("－",F509)))</formula>
    </cfRule>
  </conditionalFormatting>
  <conditionalFormatting sqref="F516:AJ519">
    <cfRule type="containsText" dxfId="1997" priority="1508" operator="containsText" text="－">
      <formula>NOT(ISERROR(SEARCH("－",F516)))</formula>
    </cfRule>
  </conditionalFormatting>
  <conditionalFormatting sqref="T10:V21 AO8">
    <cfRule type="cellIs" dxfId="1996" priority="1506" operator="greaterThanOrEqual">
      <formula>0.285</formula>
    </cfRule>
  </conditionalFormatting>
  <conditionalFormatting sqref="W20">
    <cfRule type="containsText" dxfId="1995" priority="1505" operator="containsText" text="対象外">
      <formula>NOT(ISERROR(SEARCH("対象外",W20)))</formula>
    </cfRule>
  </conditionalFormatting>
  <conditionalFormatting sqref="W20">
    <cfRule type="containsText" dxfId="1994" priority="1504" operator="containsText" text="補正無し">
      <formula>NOT(ISERROR(SEARCH("補正無し",W20)))</formula>
    </cfRule>
  </conditionalFormatting>
  <conditionalFormatting sqref="F69:AJ69">
    <cfRule type="containsText" dxfId="1993" priority="1503" operator="containsText" text="－">
      <formula>NOT(ISERROR(SEARCH("－",F69)))</formula>
    </cfRule>
  </conditionalFormatting>
  <conditionalFormatting sqref="F93:AJ93">
    <cfRule type="containsText" dxfId="1992" priority="1502" operator="containsText" text="－">
      <formula>NOT(ISERROR(SEARCH("－",F93)))</formula>
    </cfRule>
  </conditionalFormatting>
  <conditionalFormatting sqref="F117:AJ117">
    <cfRule type="containsText" dxfId="1991" priority="1501" operator="containsText" text="－">
      <formula>NOT(ISERROR(SEARCH("－",F117)))</formula>
    </cfRule>
  </conditionalFormatting>
  <conditionalFormatting sqref="F141:AJ142">
    <cfRule type="containsText" dxfId="1990" priority="1500" operator="containsText" text="－">
      <formula>NOT(ISERROR(SEARCH("－",F141)))</formula>
    </cfRule>
  </conditionalFormatting>
  <conditionalFormatting sqref="F165:AJ166">
    <cfRule type="containsText" dxfId="1989" priority="1499" operator="containsText" text="－">
      <formula>NOT(ISERROR(SEARCH("－",F165)))</formula>
    </cfRule>
  </conditionalFormatting>
  <conditionalFormatting sqref="F189:AJ190">
    <cfRule type="containsText" dxfId="1988" priority="1498" operator="containsText" text="－">
      <formula>NOT(ISERROR(SEARCH("－",F189)))</formula>
    </cfRule>
  </conditionalFormatting>
  <conditionalFormatting sqref="F213:AJ214">
    <cfRule type="containsText" dxfId="1987" priority="1497" operator="containsText" text="－">
      <formula>NOT(ISERROR(SEARCH("－",F213)))</formula>
    </cfRule>
  </conditionalFormatting>
  <conditionalFormatting sqref="F261:AJ262">
    <cfRule type="containsText" dxfId="1986" priority="1495" operator="containsText" text="－">
      <formula>NOT(ISERROR(SEARCH("－",F261)))</formula>
    </cfRule>
  </conditionalFormatting>
  <conditionalFormatting sqref="F237:AJ237">
    <cfRule type="containsText" dxfId="1985" priority="1496" operator="containsText" text="－">
      <formula>NOT(ISERROR(SEARCH("－",F237)))</formula>
    </cfRule>
  </conditionalFormatting>
  <conditionalFormatting sqref="F357:AJ358">
    <cfRule type="containsText" dxfId="1984" priority="1491" operator="containsText" text="－">
      <formula>NOT(ISERROR(SEARCH("－",F357)))</formula>
    </cfRule>
  </conditionalFormatting>
  <conditionalFormatting sqref="F285:AJ285">
    <cfRule type="containsText" dxfId="1983" priority="1494" operator="containsText" text="－">
      <formula>NOT(ISERROR(SEARCH("－",F285)))</formula>
    </cfRule>
  </conditionalFormatting>
  <conditionalFormatting sqref="F309:AJ310">
    <cfRule type="containsText" dxfId="1982" priority="1493" operator="containsText" text="－">
      <formula>NOT(ISERROR(SEARCH("－",F309)))</formula>
    </cfRule>
  </conditionalFormatting>
  <conditionalFormatting sqref="F333:AJ334">
    <cfRule type="containsText" dxfId="1981" priority="1492" operator="containsText" text="－">
      <formula>NOT(ISERROR(SEARCH("－",F333)))</formula>
    </cfRule>
  </conditionalFormatting>
  <conditionalFormatting sqref="F381:AJ381">
    <cfRule type="containsText" dxfId="1980" priority="1490" operator="containsText" text="－">
      <formula>NOT(ISERROR(SEARCH("－",F381)))</formula>
    </cfRule>
  </conditionalFormatting>
  <conditionalFormatting sqref="F29:H30 K29:AJ30 F31:AJ34 F36:AI37 F41:AG41 G60:G61 J60:AH61">
    <cfRule type="containsText" dxfId="1979" priority="1485" operator="containsText" text="退">
      <formula>NOT(ISERROR(SEARCH("退",F29)))</formula>
    </cfRule>
    <cfRule type="containsText" dxfId="1978" priority="1486" operator="containsText" text="入">
      <formula>NOT(ISERROR(SEARCH("入",F29)))</formula>
    </cfRule>
    <cfRule type="containsText" dxfId="1977" priority="1487" operator="containsText" text="入,退">
      <formula>NOT(ISERROR(SEARCH("入,退",F29)))</formula>
    </cfRule>
    <cfRule type="containsText" dxfId="1976" priority="1488" operator="containsText" text="入,退">
      <formula>NOT(ISERROR(SEARCH("入,退",F29)))</formula>
    </cfRule>
    <cfRule type="cellIs" dxfId="1975" priority="1489" operator="equal">
      <formula>"休"</formula>
    </cfRule>
  </conditionalFormatting>
  <conditionalFormatting sqref="F29:H30 K29:AJ30 F31:AJ34 F36:AI37 F41:AG41 G60:G61 J60:AH61">
    <cfRule type="containsText" dxfId="1974" priority="1484" operator="containsText" text="外">
      <formula>NOT(ISERROR(SEARCH("外",F29)))</formula>
    </cfRule>
  </conditionalFormatting>
  <conditionalFormatting sqref="F29:F34">
    <cfRule type="containsText" dxfId="1973" priority="1483" operator="containsText" text="－">
      <formula>NOT(ISERROR(SEARCH("－",F29)))</formula>
    </cfRule>
  </conditionalFormatting>
  <conditionalFormatting sqref="G29:G34 H31:U33 V33:AJ33 V31:W32">
    <cfRule type="containsText" dxfId="1972" priority="1482" operator="containsText" text="－">
      <formula>NOT(ISERROR(SEARCH("－",G29)))</formula>
    </cfRule>
  </conditionalFormatting>
  <conditionalFormatting sqref="G33:AJ34 AJ29:AJ30 AH31:AJ32">
    <cfRule type="containsText" dxfId="1971" priority="1481" operator="containsText" text="－">
      <formula>NOT(ISERROR(SEARCH("－",G29)))</formula>
    </cfRule>
  </conditionalFormatting>
  <conditionalFormatting sqref="F28:AJ28">
    <cfRule type="containsText" dxfId="1970" priority="1479" operator="containsText" text="日">
      <formula>NOT(ISERROR(SEARCH("日",F28)))</formula>
    </cfRule>
    <cfRule type="containsText" dxfId="1969" priority="1480" operator="containsText" text="土">
      <formula>NOT(ISERROR(SEARCH("土",F28)))</formula>
    </cfRule>
  </conditionalFormatting>
  <conditionalFormatting sqref="F28:AJ28">
    <cfRule type="containsText" dxfId="1968" priority="1472" operator="containsText" text="その他">
      <formula>NOT(ISERROR(SEARCH("その他",F28)))</formula>
    </cfRule>
    <cfRule type="containsText" dxfId="1967" priority="1473" operator="containsText" text="冬休">
      <formula>NOT(ISERROR(SEARCH("冬休",F28)))</formula>
    </cfRule>
    <cfRule type="containsText" dxfId="1966" priority="1474" operator="containsText" text="夏休">
      <formula>NOT(ISERROR(SEARCH("夏休",F28)))</formula>
    </cfRule>
    <cfRule type="containsText" dxfId="1965" priority="1475" operator="containsText" text="製作">
      <formula>NOT(ISERROR(SEARCH("製作",F28)))</formula>
    </cfRule>
    <cfRule type="cellIs" dxfId="1964" priority="1476" operator="equal">
      <formula>"中止,製作"</formula>
    </cfRule>
    <cfRule type="containsText" dxfId="1963" priority="1477" operator="containsText" text="中止,製作,夏休,冬休,その他">
      <formula>NOT(ISERROR(SEARCH("中止,製作,夏休,冬休,その他",F28)))</formula>
    </cfRule>
    <cfRule type="containsText" dxfId="1962" priority="1478" operator="containsText" text="中止">
      <formula>NOT(ISERROR(SEARCH("中止",F28)))</formula>
    </cfRule>
  </conditionalFormatting>
  <conditionalFormatting sqref="F528 K528 P528 U528 Z528">
    <cfRule type="containsText" dxfId="1961" priority="1470" operator="containsText" text="日">
      <formula>NOT(ISERROR(SEARCH("日",F528)))</formula>
    </cfRule>
    <cfRule type="containsText" dxfId="1960" priority="1471" operator="containsText" text="土">
      <formula>NOT(ISERROR(SEARCH("土",F528)))</formula>
    </cfRule>
  </conditionalFormatting>
  <conditionalFormatting sqref="F528">
    <cfRule type="containsText" dxfId="1959" priority="1461" operator="containsText" text="その他">
      <formula>NOT(ISERROR(SEARCH("その他",F528)))</formula>
    </cfRule>
    <cfRule type="containsText" dxfId="1958" priority="1462" operator="containsText" text="冬休">
      <formula>NOT(ISERROR(SEARCH("冬休",F528)))</formula>
    </cfRule>
    <cfRule type="containsText" dxfId="1957" priority="1463" operator="containsText" text="夏休">
      <formula>NOT(ISERROR(SEARCH("夏休",F528)))</formula>
    </cfRule>
    <cfRule type="containsText" dxfId="1956" priority="1464" operator="containsText" text="製作">
      <formula>NOT(ISERROR(SEARCH("製作",F528)))</formula>
    </cfRule>
    <cfRule type="cellIs" dxfId="1955" priority="1465" operator="equal">
      <formula>"中止,製作"</formula>
    </cfRule>
    <cfRule type="containsText" dxfId="1954" priority="1468" operator="containsText" text="中止,製作,夏休,冬休,その他">
      <formula>NOT(ISERROR(SEARCH("中止,製作,夏休,冬休,その他",F528)))</formula>
    </cfRule>
    <cfRule type="containsText" dxfId="1953" priority="1469" operator="containsText" text="中止">
      <formula>NOT(ISERROR(SEARCH("中止",F528)))</formula>
    </cfRule>
  </conditionalFormatting>
  <conditionalFormatting sqref="K528">
    <cfRule type="containsText" dxfId="1952" priority="1466" operator="containsText" text="中止,製作,夏休,冬休,その他">
      <formula>NOT(ISERROR(SEARCH("中止,製作,夏休,冬休,その他",K528)))</formula>
    </cfRule>
    <cfRule type="containsText" dxfId="1951" priority="1467" operator="containsText" text="中止">
      <formula>NOT(ISERROR(SEARCH("中止",K528)))</formula>
    </cfRule>
  </conditionalFormatting>
  <conditionalFormatting sqref="K528">
    <cfRule type="containsText" dxfId="1950" priority="1454" operator="containsText" text="その他">
      <formula>NOT(ISERROR(SEARCH("その他",K528)))</formula>
    </cfRule>
    <cfRule type="containsText" dxfId="1949" priority="1455" operator="containsText" text="冬休">
      <formula>NOT(ISERROR(SEARCH("冬休",K528)))</formula>
    </cfRule>
    <cfRule type="containsText" dxfId="1948" priority="1456" operator="containsText" text="夏休">
      <formula>NOT(ISERROR(SEARCH("夏休",K528)))</formula>
    </cfRule>
    <cfRule type="containsText" dxfId="1947" priority="1457" operator="containsText" text="製作">
      <formula>NOT(ISERROR(SEARCH("製作",K528)))</formula>
    </cfRule>
    <cfRule type="cellIs" dxfId="1946" priority="1458" operator="equal">
      <formula>"中止,製作"</formula>
    </cfRule>
    <cfRule type="containsText" dxfId="1945" priority="1459" operator="containsText" text="中止,製作,夏休,冬休,その他">
      <formula>NOT(ISERROR(SEARCH("中止,製作,夏休,冬休,その他",K528)))</formula>
    </cfRule>
    <cfRule type="containsText" dxfId="1944" priority="1460" operator="containsText" text="中止">
      <formula>NOT(ISERROR(SEARCH("中止",K528)))</formula>
    </cfRule>
  </conditionalFormatting>
  <conditionalFormatting sqref="P528">
    <cfRule type="containsText" dxfId="1943" priority="1447" operator="containsText" text="その他">
      <formula>NOT(ISERROR(SEARCH("その他",P528)))</formula>
    </cfRule>
    <cfRule type="containsText" dxfId="1942" priority="1448" operator="containsText" text="冬休">
      <formula>NOT(ISERROR(SEARCH("冬休",P528)))</formula>
    </cfRule>
    <cfRule type="containsText" dxfId="1941" priority="1449" operator="containsText" text="夏休">
      <formula>NOT(ISERROR(SEARCH("夏休",P528)))</formula>
    </cfRule>
    <cfRule type="containsText" dxfId="1940" priority="1450" operator="containsText" text="製作">
      <formula>NOT(ISERROR(SEARCH("製作",P528)))</formula>
    </cfRule>
    <cfRule type="cellIs" dxfId="1939" priority="1451" operator="equal">
      <formula>"中止,製作"</formula>
    </cfRule>
    <cfRule type="containsText" dxfId="1938" priority="1452" operator="containsText" text="中止,製作,夏休,冬休,その他">
      <formula>NOT(ISERROR(SEARCH("中止,製作,夏休,冬休,その他",P528)))</formula>
    </cfRule>
    <cfRule type="containsText" dxfId="1937" priority="1453" operator="containsText" text="中止">
      <formula>NOT(ISERROR(SEARCH("中止",P528)))</formula>
    </cfRule>
  </conditionalFormatting>
  <conditionalFormatting sqref="U528">
    <cfRule type="containsText" dxfId="1936" priority="1440" operator="containsText" text="その他">
      <formula>NOT(ISERROR(SEARCH("その他",U528)))</formula>
    </cfRule>
    <cfRule type="containsText" dxfId="1935" priority="1441" operator="containsText" text="冬休">
      <formula>NOT(ISERROR(SEARCH("冬休",U528)))</formula>
    </cfRule>
    <cfRule type="containsText" dxfId="1934" priority="1442" operator="containsText" text="夏休">
      <formula>NOT(ISERROR(SEARCH("夏休",U528)))</formula>
    </cfRule>
    <cfRule type="containsText" dxfId="1933" priority="1443" operator="containsText" text="製作">
      <formula>NOT(ISERROR(SEARCH("製作",U528)))</formula>
    </cfRule>
    <cfRule type="cellIs" dxfId="1932" priority="1444" operator="equal">
      <formula>"中止,製作"</formula>
    </cfRule>
    <cfRule type="containsText" dxfId="1931" priority="1445" operator="containsText" text="中止,製作,夏休,冬休,その他">
      <formula>NOT(ISERROR(SEARCH("中止,製作,夏休,冬休,その他",U528)))</formula>
    </cfRule>
    <cfRule type="containsText" dxfId="1930" priority="1446" operator="containsText" text="中止">
      <formula>NOT(ISERROR(SEARCH("中止",U528)))</formula>
    </cfRule>
  </conditionalFormatting>
  <conditionalFormatting sqref="Z528">
    <cfRule type="containsText" dxfId="1929" priority="1433" operator="containsText" text="その他">
      <formula>NOT(ISERROR(SEARCH("その他",Z528)))</formula>
    </cfRule>
    <cfRule type="containsText" dxfId="1928" priority="1434" operator="containsText" text="冬休">
      <formula>NOT(ISERROR(SEARCH("冬休",Z528)))</formula>
    </cfRule>
    <cfRule type="containsText" dxfId="1927" priority="1435" operator="containsText" text="夏休">
      <formula>NOT(ISERROR(SEARCH("夏休",Z528)))</formula>
    </cfRule>
    <cfRule type="containsText" dxfId="1926" priority="1436" operator="containsText" text="製作">
      <formula>NOT(ISERROR(SEARCH("製作",Z528)))</formula>
    </cfRule>
    <cfRule type="cellIs" dxfId="1925" priority="1437" operator="equal">
      <formula>"中止,製作"</formula>
    </cfRule>
    <cfRule type="containsText" dxfId="1924" priority="1438" operator="containsText" text="中止,製作,夏休,冬休,その他">
      <formula>NOT(ISERROR(SEARCH("中止,製作,夏休,冬休,その他",Z528)))</formula>
    </cfRule>
    <cfRule type="containsText" dxfId="1923" priority="1439" operator="containsText" text="中止">
      <formula>NOT(ISERROR(SEARCH("中止",Z528)))</formula>
    </cfRule>
  </conditionalFormatting>
  <conditionalFormatting sqref="Z530">
    <cfRule type="containsText" dxfId="1922" priority="1427" operator="containsText" text="退">
      <formula>NOT(ISERROR(SEARCH("退",Z530)))</formula>
    </cfRule>
    <cfRule type="containsText" dxfId="1921" priority="1428" operator="containsText" text="入">
      <formula>NOT(ISERROR(SEARCH("入",Z530)))</formula>
    </cfRule>
    <cfRule type="containsText" dxfId="1920" priority="1429" operator="containsText" text="入,退">
      <formula>NOT(ISERROR(SEARCH("入,退",Z530)))</formula>
    </cfRule>
    <cfRule type="containsText" dxfId="1919" priority="1430" operator="containsText" text="入,退">
      <formula>NOT(ISERROR(SEARCH("入,退",Z530)))</formula>
    </cfRule>
    <cfRule type="cellIs" dxfId="1918" priority="1432" operator="equal">
      <formula>"休"</formula>
    </cfRule>
  </conditionalFormatting>
  <conditionalFormatting sqref="Z530">
    <cfRule type="containsText" dxfId="1917" priority="1431" operator="containsText" text="休">
      <formula>NOT(ISERROR(SEARCH("休",Z530)))</formula>
    </cfRule>
  </conditionalFormatting>
  <conditionalFormatting sqref="Z530">
    <cfRule type="containsText" dxfId="1916" priority="1426" operator="containsText" text="外">
      <formula>NOT(ISERROR(SEARCH("外",Z530)))</formula>
    </cfRule>
  </conditionalFormatting>
  <conditionalFormatting sqref="Z530">
    <cfRule type="containsText" dxfId="1915" priority="1425" operator="containsText" text="－">
      <formula>NOT(ISERROR(SEARCH("－",Z530)))</formula>
    </cfRule>
  </conditionalFormatting>
  <conditionalFormatting sqref="AE530 U530 P530 K530">
    <cfRule type="containsText" dxfId="1914" priority="1419" operator="containsText" text="退">
      <formula>NOT(ISERROR(SEARCH("退",K530)))</formula>
    </cfRule>
    <cfRule type="containsText" dxfId="1913" priority="1420" operator="containsText" text="入">
      <formula>NOT(ISERROR(SEARCH("入",K530)))</formula>
    </cfRule>
    <cfRule type="containsText" dxfId="1912" priority="1421" operator="containsText" text="入,退">
      <formula>NOT(ISERROR(SEARCH("入,退",K530)))</formula>
    </cfRule>
    <cfRule type="containsText" dxfId="1911" priority="1422" operator="containsText" text="入,退">
      <formula>NOT(ISERROR(SEARCH("入,退",K530)))</formula>
    </cfRule>
    <cfRule type="cellIs" dxfId="1910" priority="1424" operator="equal">
      <formula>"休"</formula>
    </cfRule>
  </conditionalFormatting>
  <conditionalFormatting sqref="AE530 U530 P530 K530">
    <cfRule type="containsText" dxfId="1909" priority="1423" operator="containsText" text="休">
      <formula>NOT(ISERROR(SEARCH("休",K530)))</formula>
    </cfRule>
  </conditionalFormatting>
  <conditionalFormatting sqref="AE530 U530 P530 K530">
    <cfRule type="containsText" dxfId="1908" priority="1418" operator="containsText" text="外">
      <formula>NOT(ISERROR(SEARCH("外",K530)))</formula>
    </cfRule>
  </conditionalFormatting>
  <conditionalFormatting sqref="AE530 U530 P530 K530">
    <cfRule type="containsText" dxfId="1907" priority="1417" operator="containsText" text="－">
      <formula>NOT(ISERROR(SEARCH("－",K530)))</formula>
    </cfRule>
  </conditionalFormatting>
  <conditionalFormatting sqref="F530">
    <cfRule type="containsText" dxfId="1906" priority="1412" operator="containsText" text="退">
      <formula>NOT(ISERROR(SEARCH("退",F530)))</formula>
    </cfRule>
    <cfRule type="containsText" dxfId="1905" priority="1413" operator="containsText" text="入">
      <formula>NOT(ISERROR(SEARCH("入",F530)))</formula>
    </cfRule>
    <cfRule type="containsText" dxfId="1904" priority="1414" operator="containsText" text="入,退">
      <formula>NOT(ISERROR(SEARCH("入,退",F530)))</formula>
    </cfRule>
    <cfRule type="containsText" dxfId="1903" priority="1415" operator="containsText" text="入,退">
      <formula>NOT(ISERROR(SEARCH("入,退",F530)))</formula>
    </cfRule>
    <cfRule type="cellIs" dxfId="1902" priority="1416" operator="equal">
      <formula>"休"</formula>
    </cfRule>
  </conditionalFormatting>
  <conditionalFormatting sqref="F530">
    <cfRule type="containsText" dxfId="1901" priority="1411" operator="containsText" text="外">
      <formula>NOT(ISERROR(SEARCH("外",F530)))</formula>
    </cfRule>
  </conditionalFormatting>
  <conditionalFormatting sqref="F530">
    <cfRule type="containsText" dxfId="1900" priority="1410" operator="containsText" text="－">
      <formula>NOT(ISERROR(SEARCH("－",F530)))</formula>
    </cfRule>
  </conditionalFormatting>
  <conditionalFormatting sqref="F35:AJ35">
    <cfRule type="containsText" dxfId="1899" priority="1408" operator="containsText" text="日">
      <formula>NOT(ISERROR(SEARCH("日",F35)))</formula>
    </cfRule>
    <cfRule type="containsText" dxfId="1898" priority="1409" operator="containsText" text="土">
      <formula>NOT(ISERROR(SEARCH("土",F35)))</formula>
    </cfRule>
  </conditionalFormatting>
  <conditionalFormatting sqref="F35:AJ35">
    <cfRule type="containsText" dxfId="1897" priority="1401" operator="containsText" text="その他">
      <formula>NOT(ISERROR(SEARCH("その他",F35)))</formula>
    </cfRule>
    <cfRule type="containsText" dxfId="1896" priority="1402" operator="containsText" text="冬休">
      <formula>NOT(ISERROR(SEARCH("冬休",F35)))</formula>
    </cfRule>
    <cfRule type="containsText" dxfId="1895" priority="1403" operator="containsText" text="夏休">
      <formula>NOT(ISERROR(SEARCH("夏休",F35)))</formula>
    </cfRule>
    <cfRule type="containsText" dxfId="1894" priority="1404" operator="containsText" text="製作">
      <formula>NOT(ISERROR(SEARCH("製作",F35)))</formula>
    </cfRule>
    <cfRule type="cellIs" dxfId="1893" priority="1405" operator="equal">
      <formula>"中止,製作"</formula>
    </cfRule>
    <cfRule type="containsText" dxfId="1892" priority="1406" operator="containsText" text="中止,製作,夏休,冬休,その他">
      <formula>NOT(ISERROR(SEARCH("中止,製作,夏休,冬休,その他",F35)))</formula>
    </cfRule>
    <cfRule type="containsText" dxfId="1891" priority="1407" operator="containsText" text="中止">
      <formula>NOT(ISERROR(SEARCH("中止",F35)))</formula>
    </cfRule>
  </conditionalFormatting>
  <conditionalFormatting sqref="F40:AJ40">
    <cfRule type="containsText" dxfId="1890" priority="1399" operator="containsText" text="日">
      <formula>NOT(ISERROR(SEARCH("日",F40)))</formula>
    </cfRule>
    <cfRule type="containsText" dxfId="1889" priority="1400" operator="containsText" text="土">
      <formula>NOT(ISERROR(SEARCH("土",F40)))</formula>
    </cfRule>
  </conditionalFormatting>
  <conditionalFormatting sqref="F40:AJ40">
    <cfRule type="containsText" dxfId="1888" priority="1392" operator="containsText" text="その他">
      <formula>NOT(ISERROR(SEARCH("その他",F40)))</formula>
    </cfRule>
    <cfRule type="containsText" dxfId="1887" priority="1393" operator="containsText" text="冬休">
      <formula>NOT(ISERROR(SEARCH("冬休",F40)))</formula>
    </cfRule>
    <cfRule type="containsText" dxfId="1886" priority="1394" operator="containsText" text="夏休">
      <formula>NOT(ISERROR(SEARCH("夏休",F40)))</formula>
    </cfRule>
    <cfRule type="containsText" dxfId="1885" priority="1395" operator="containsText" text="製作">
      <formula>NOT(ISERROR(SEARCH("製作",F40)))</formula>
    </cfRule>
    <cfRule type="cellIs" dxfId="1884" priority="1396" operator="equal">
      <formula>"中止,製作"</formula>
    </cfRule>
    <cfRule type="containsText" dxfId="1883" priority="1397" operator="containsText" text="中止,製作,夏休,冬休,その他">
      <formula>NOT(ISERROR(SEARCH("中止,製作,夏休,冬休,その他",F40)))</formula>
    </cfRule>
    <cfRule type="containsText" dxfId="1882" priority="1398" operator="containsText" text="中止">
      <formula>NOT(ISERROR(SEARCH("中止",F40)))</formula>
    </cfRule>
  </conditionalFormatting>
  <conditionalFormatting sqref="F38:AI39">
    <cfRule type="containsText" dxfId="1881" priority="1387" operator="containsText" text="退">
      <formula>NOT(ISERROR(SEARCH("退",F38)))</formula>
    </cfRule>
    <cfRule type="containsText" dxfId="1880" priority="1388" operator="containsText" text="入">
      <formula>NOT(ISERROR(SEARCH("入",F38)))</formula>
    </cfRule>
    <cfRule type="containsText" dxfId="1879" priority="1389" operator="containsText" text="入,退">
      <formula>NOT(ISERROR(SEARCH("入,退",F38)))</formula>
    </cfRule>
    <cfRule type="containsText" dxfId="1878" priority="1390" operator="containsText" text="入,退">
      <formula>NOT(ISERROR(SEARCH("入,退",F38)))</formula>
    </cfRule>
    <cfRule type="cellIs" dxfId="1877" priority="1391" operator="equal">
      <formula>"休"</formula>
    </cfRule>
  </conditionalFormatting>
  <conditionalFormatting sqref="F38:AI39">
    <cfRule type="containsText" dxfId="1876" priority="1386" operator="containsText" text="外">
      <formula>NOT(ISERROR(SEARCH("外",F38)))</formula>
    </cfRule>
  </conditionalFormatting>
  <conditionalFormatting sqref="F38:AI39">
    <cfRule type="containsText" dxfId="1875" priority="1385" operator="containsText" text="－">
      <formula>NOT(ISERROR(SEARCH("－",F38)))</formula>
    </cfRule>
  </conditionalFormatting>
  <conditionalFormatting sqref="AH41:AJ41 F42:AJ44">
    <cfRule type="containsText" dxfId="1874" priority="1380" operator="containsText" text="退">
      <formula>NOT(ISERROR(SEARCH("退",F41)))</formula>
    </cfRule>
    <cfRule type="containsText" dxfId="1873" priority="1381" operator="containsText" text="入">
      <formula>NOT(ISERROR(SEARCH("入",F41)))</formula>
    </cfRule>
    <cfRule type="containsText" dxfId="1872" priority="1382" operator="containsText" text="入,退">
      <formula>NOT(ISERROR(SEARCH("入,退",F41)))</formula>
    </cfRule>
    <cfRule type="containsText" dxfId="1871" priority="1383" operator="containsText" text="入,退">
      <formula>NOT(ISERROR(SEARCH("入,退",F41)))</formula>
    </cfRule>
    <cfRule type="cellIs" dxfId="1870" priority="1384" operator="equal">
      <formula>"休"</formula>
    </cfRule>
  </conditionalFormatting>
  <conditionalFormatting sqref="AH41:AJ41 F42:AJ44">
    <cfRule type="containsText" dxfId="1869" priority="1379" operator="containsText" text="外">
      <formula>NOT(ISERROR(SEARCH("外",F41)))</formula>
    </cfRule>
  </conditionalFormatting>
  <conditionalFormatting sqref="AH41:AJ41 F42:AJ44">
    <cfRule type="containsText" dxfId="1868" priority="1378" operator="containsText" text="－">
      <formula>NOT(ISERROR(SEARCH("－",F41)))</formula>
    </cfRule>
  </conditionalFormatting>
  <conditionalFormatting sqref="F52:T52 Y52:AJ52">
    <cfRule type="containsText" dxfId="1867" priority="1376" operator="containsText" text="日">
      <formula>NOT(ISERROR(SEARCH("日",F52)))</formula>
    </cfRule>
    <cfRule type="containsText" dxfId="1866" priority="1377" operator="containsText" text="土">
      <formula>NOT(ISERROR(SEARCH("土",F52)))</formula>
    </cfRule>
  </conditionalFormatting>
  <conditionalFormatting sqref="F52:T52 Y52:AJ52">
    <cfRule type="containsText" dxfId="1865" priority="1369" operator="containsText" text="その他">
      <formula>NOT(ISERROR(SEARCH("その他",F52)))</formula>
    </cfRule>
    <cfRule type="containsText" dxfId="1864" priority="1370" operator="containsText" text="冬休">
      <formula>NOT(ISERROR(SEARCH("冬休",F52)))</formula>
    </cfRule>
    <cfRule type="containsText" dxfId="1863" priority="1371" operator="containsText" text="夏休">
      <formula>NOT(ISERROR(SEARCH("夏休",F52)))</formula>
    </cfRule>
    <cfRule type="containsText" dxfId="1862" priority="1372" operator="containsText" text="製作">
      <formula>NOT(ISERROR(SEARCH("製作",F52)))</formula>
    </cfRule>
    <cfRule type="cellIs" dxfId="1861" priority="1373" operator="equal">
      <formula>"中止,製作"</formula>
    </cfRule>
    <cfRule type="containsText" dxfId="1860" priority="1374" operator="containsText" text="中止,製作,夏休,冬休,その他">
      <formula>NOT(ISERROR(SEARCH("中止,製作,夏休,冬休,その他",F52)))</formula>
    </cfRule>
    <cfRule type="containsText" dxfId="1859" priority="1375" operator="containsText" text="中止">
      <formula>NOT(ISERROR(SEARCH("中止",F52)))</formula>
    </cfRule>
  </conditionalFormatting>
  <conditionalFormatting sqref="H59:T59 Y59:AJ59">
    <cfRule type="containsText" dxfId="1858" priority="1367" operator="containsText" text="日">
      <formula>NOT(ISERROR(SEARCH("日",H59)))</formula>
    </cfRule>
    <cfRule type="containsText" dxfId="1857" priority="1368" operator="containsText" text="土">
      <formula>NOT(ISERROR(SEARCH("土",H59)))</formula>
    </cfRule>
  </conditionalFormatting>
  <conditionalFormatting sqref="H59:T59 Y59:AJ59">
    <cfRule type="containsText" dxfId="1856" priority="1360" operator="containsText" text="その他">
      <formula>NOT(ISERROR(SEARCH("その他",H59)))</formula>
    </cfRule>
    <cfRule type="containsText" dxfId="1855" priority="1361" operator="containsText" text="冬休">
      <formula>NOT(ISERROR(SEARCH("冬休",H59)))</formula>
    </cfRule>
    <cfRule type="containsText" dxfId="1854" priority="1362" operator="containsText" text="夏休">
      <formula>NOT(ISERROR(SEARCH("夏休",H59)))</formula>
    </cfRule>
    <cfRule type="containsText" dxfId="1853" priority="1363" operator="containsText" text="製作">
      <formula>NOT(ISERROR(SEARCH("製作",H59)))</formula>
    </cfRule>
    <cfRule type="cellIs" dxfId="1852" priority="1364" operator="equal">
      <formula>"中止,製作"</formula>
    </cfRule>
    <cfRule type="containsText" dxfId="1851" priority="1365" operator="containsText" text="中止,製作,夏休,冬休,その他">
      <formula>NOT(ISERROR(SEARCH("中止,製作,夏休,冬休,その他",H59)))</formula>
    </cfRule>
    <cfRule type="containsText" dxfId="1850" priority="1366" operator="containsText" text="中止">
      <formula>NOT(ISERROR(SEARCH("中止",H59)))</formula>
    </cfRule>
  </conditionalFormatting>
  <conditionalFormatting sqref="H64:T64 Y64:AJ64">
    <cfRule type="containsText" dxfId="1849" priority="1358" operator="containsText" text="日">
      <formula>NOT(ISERROR(SEARCH("日",H64)))</formula>
    </cfRule>
    <cfRule type="containsText" dxfId="1848" priority="1359" operator="containsText" text="土">
      <formula>NOT(ISERROR(SEARCH("土",H64)))</formula>
    </cfRule>
  </conditionalFormatting>
  <conditionalFormatting sqref="H64:T64 Y64:AJ64">
    <cfRule type="containsText" dxfId="1847" priority="1351" operator="containsText" text="その他">
      <formula>NOT(ISERROR(SEARCH("その他",H64)))</formula>
    </cfRule>
    <cfRule type="containsText" dxfId="1846" priority="1352" operator="containsText" text="冬休">
      <formula>NOT(ISERROR(SEARCH("冬休",H64)))</formula>
    </cfRule>
    <cfRule type="containsText" dxfId="1845" priority="1353" operator="containsText" text="夏休">
      <formula>NOT(ISERROR(SEARCH("夏休",H64)))</formula>
    </cfRule>
    <cfRule type="containsText" dxfId="1844" priority="1354" operator="containsText" text="製作">
      <formula>NOT(ISERROR(SEARCH("製作",H64)))</formula>
    </cfRule>
    <cfRule type="cellIs" dxfId="1843" priority="1355" operator="equal">
      <formula>"中止,製作"</formula>
    </cfRule>
    <cfRule type="containsText" dxfId="1842" priority="1356" operator="containsText" text="中止,製作,夏休,冬休,その他">
      <formula>NOT(ISERROR(SEARCH("中止,製作,夏休,冬休,その他",H64)))</formula>
    </cfRule>
    <cfRule type="containsText" dxfId="1841" priority="1357" operator="containsText" text="中止">
      <formula>NOT(ISERROR(SEARCH("中止",H64)))</formula>
    </cfRule>
  </conditionalFormatting>
  <conditionalFormatting sqref="U52:X52">
    <cfRule type="containsText" dxfId="1840" priority="1349" operator="containsText" text="日">
      <formula>NOT(ISERROR(SEARCH("日",U52)))</formula>
    </cfRule>
    <cfRule type="containsText" dxfId="1839" priority="1350" operator="containsText" text="土">
      <formula>NOT(ISERROR(SEARCH("土",U52)))</formula>
    </cfRule>
  </conditionalFormatting>
  <conditionalFormatting sqref="U52:X52">
    <cfRule type="containsText" dxfId="1838" priority="1342" operator="containsText" text="その他">
      <formula>NOT(ISERROR(SEARCH("その他",U52)))</formula>
    </cfRule>
    <cfRule type="containsText" dxfId="1837" priority="1343" operator="containsText" text="冬休">
      <formula>NOT(ISERROR(SEARCH("冬休",U52)))</formula>
    </cfRule>
    <cfRule type="containsText" dxfId="1836" priority="1344" operator="containsText" text="夏休">
      <formula>NOT(ISERROR(SEARCH("夏休",U52)))</formula>
    </cfRule>
    <cfRule type="containsText" dxfId="1835" priority="1345" operator="containsText" text="製作">
      <formula>NOT(ISERROR(SEARCH("製作",U52)))</formula>
    </cfRule>
    <cfRule type="cellIs" dxfId="1834" priority="1346" operator="equal">
      <formula>"中止,製作"</formula>
    </cfRule>
    <cfRule type="containsText" dxfId="1833" priority="1347" operator="containsText" text="中止,製作,夏休,冬休,その他">
      <formula>NOT(ISERROR(SEARCH("中止,製作,夏休,冬休,その他",U52)))</formula>
    </cfRule>
    <cfRule type="containsText" dxfId="1832" priority="1348" operator="containsText" text="中止">
      <formula>NOT(ISERROR(SEARCH("中止",U52)))</formula>
    </cfRule>
  </conditionalFormatting>
  <conditionalFormatting sqref="U59:X59">
    <cfRule type="containsText" dxfId="1831" priority="1340" operator="containsText" text="日">
      <formula>NOT(ISERROR(SEARCH("日",U59)))</formula>
    </cfRule>
    <cfRule type="containsText" dxfId="1830" priority="1341" operator="containsText" text="土">
      <formula>NOT(ISERROR(SEARCH("土",U59)))</formula>
    </cfRule>
  </conditionalFormatting>
  <conditionalFormatting sqref="U59:X59">
    <cfRule type="containsText" dxfId="1829" priority="1333" operator="containsText" text="その他">
      <formula>NOT(ISERROR(SEARCH("その他",U59)))</formula>
    </cfRule>
    <cfRule type="containsText" dxfId="1828" priority="1334" operator="containsText" text="冬休">
      <formula>NOT(ISERROR(SEARCH("冬休",U59)))</formula>
    </cfRule>
    <cfRule type="containsText" dxfId="1827" priority="1335" operator="containsText" text="夏休">
      <formula>NOT(ISERROR(SEARCH("夏休",U59)))</formula>
    </cfRule>
    <cfRule type="containsText" dxfId="1826" priority="1336" operator="containsText" text="製作">
      <formula>NOT(ISERROR(SEARCH("製作",U59)))</formula>
    </cfRule>
    <cfRule type="cellIs" dxfId="1825" priority="1337" operator="equal">
      <formula>"中止,製作"</formula>
    </cfRule>
    <cfRule type="containsText" dxfId="1824" priority="1338" operator="containsText" text="中止,製作,夏休,冬休,その他">
      <formula>NOT(ISERROR(SEARCH("中止,製作,夏休,冬休,その他",U59)))</formula>
    </cfRule>
    <cfRule type="containsText" dxfId="1823" priority="1339" operator="containsText" text="中止">
      <formula>NOT(ISERROR(SEARCH("中止",U59)))</formula>
    </cfRule>
  </conditionalFormatting>
  <conditionalFormatting sqref="U64:X64">
    <cfRule type="containsText" dxfId="1822" priority="1331" operator="containsText" text="日">
      <formula>NOT(ISERROR(SEARCH("日",U64)))</formula>
    </cfRule>
    <cfRule type="containsText" dxfId="1821" priority="1332" operator="containsText" text="土">
      <formula>NOT(ISERROR(SEARCH("土",U64)))</formula>
    </cfRule>
  </conditionalFormatting>
  <conditionalFormatting sqref="U64:X64">
    <cfRule type="containsText" dxfId="1820" priority="1324" operator="containsText" text="その他">
      <formula>NOT(ISERROR(SEARCH("その他",U64)))</formula>
    </cfRule>
    <cfRule type="containsText" dxfId="1819" priority="1325" operator="containsText" text="冬休">
      <formula>NOT(ISERROR(SEARCH("冬休",U64)))</formula>
    </cfRule>
    <cfRule type="containsText" dxfId="1818" priority="1326" operator="containsText" text="夏休">
      <formula>NOT(ISERROR(SEARCH("夏休",U64)))</formula>
    </cfRule>
    <cfRule type="containsText" dxfId="1817" priority="1327" operator="containsText" text="製作">
      <formula>NOT(ISERROR(SEARCH("製作",U64)))</formula>
    </cfRule>
    <cfRule type="cellIs" dxfId="1816" priority="1328" operator="equal">
      <formula>"中止,製作"</formula>
    </cfRule>
    <cfRule type="containsText" dxfId="1815" priority="1329" operator="containsText" text="中止,製作,夏休,冬休,その他">
      <formula>NOT(ISERROR(SEARCH("中止,製作,夏休,冬休,その他",U64)))</formula>
    </cfRule>
    <cfRule type="containsText" dxfId="1814" priority="1330" operator="containsText" text="中止">
      <formula>NOT(ISERROR(SEARCH("中止",U64)))</formula>
    </cfRule>
  </conditionalFormatting>
  <conditionalFormatting sqref="H53:J53 M53:Q53 T53:X53 AA53:AE53 AH53:AJ53 H54 K54:O54 R54:V54 Y54:AC54 AF54:AJ54 H55:L55 O55:S55 V55:Z55 AC55:AG55 AJ55 H56:AJ58">
    <cfRule type="containsText" dxfId="1813" priority="1319" operator="containsText" text="退">
      <formula>NOT(ISERROR(SEARCH("退",H53)))</formula>
    </cfRule>
    <cfRule type="containsText" dxfId="1812" priority="1320" operator="containsText" text="入">
      <formula>NOT(ISERROR(SEARCH("入",H53)))</formula>
    </cfRule>
    <cfRule type="containsText" dxfId="1811" priority="1321" operator="containsText" text="入,退">
      <formula>NOT(ISERROR(SEARCH("入,退",H53)))</formula>
    </cfRule>
    <cfRule type="containsText" dxfId="1810" priority="1322" operator="containsText" text="入,退">
      <formula>NOT(ISERROR(SEARCH("入,退",H53)))</formula>
    </cfRule>
    <cfRule type="cellIs" dxfId="1809" priority="1323" operator="equal">
      <formula>"休"</formula>
    </cfRule>
  </conditionalFormatting>
  <conditionalFormatting sqref="H53:J53 M53:Q53 T53:X53 AA53:AE53 AH53:AJ53 H54 K54:O54 R54:V54 Y54:AC54 AF54:AJ54 H55:L55 O55:S55 V55:Z55 AC55:AG55 AJ55 H56:AJ58">
    <cfRule type="containsText" dxfId="1808" priority="1318" operator="containsText" text="外">
      <formula>NOT(ISERROR(SEARCH("外",H53)))</formula>
    </cfRule>
  </conditionalFormatting>
  <conditionalFormatting sqref="H53:J53 M53:Q53 T53:X53 AA53:AE53 AH53:AJ53 H54 K54:O54 R54:V54 Y54:AC54 AF54:AJ54 H55:L55 O55:S55 V55:Z55 AC55:AG55 AJ55 H56:AJ58">
    <cfRule type="containsText" dxfId="1807" priority="1317" operator="containsText" text="－">
      <formula>NOT(ISERROR(SEARCH("－",H53)))</formula>
    </cfRule>
  </conditionalFormatting>
  <conditionalFormatting sqref="H62:AJ63 AI60:AJ61">
    <cfRule type="containsText" dxfId="1806" priority="1312" operator="containsText" text="退">
      <formula>NOT(ISERROR(SEARCH("退",H60)))</formula>
    </cfRule>
    <cfRule type="containsText" dxfId="1805" priority="1313" operator="containsText" text="入">
      <formula>NOT(ISERROR(SEARCH("入",H60)))</formula>
    </cfRule>
    <cfRule type="containsText" dxfId="1804" priority="1314" operator="containsText" text="入,退">
      <formula>NOT(ISERROR(SEARCH("入,退",H60)))</formula>
    </cfRule>
    <cfRule type="containsText" dxfId="1803" priority="1315" operator="containsText" text="入,退">
      <formula>NOT(ISERROR(SEARCH("入,退",H60)))</formula>
    </cfRule>
    <cfRule type="cellIs" dxfId="1802" priority="1316" operator="equal">
      <formula>"休"</formula>
    </cfRule>
  </conditionalFormatting>
  <conditionalFormatting sqref="H62:AJ63 AI60:AJ61">
    <cfRule type="containsText" dxfId="1801" priority="1311" operator="containsText" text="外">
      <formula>NOT(ISERROR(SEARCH("外",H60)))</formula>
    </cfRule>
  </conditionalFormatting>
  <conditionalFormatting sqref="H62:AJ63 AI60:AJ61">
    <cfRule type="containsText" dxfId="1800" priority="1310" operator="containsText" text="－">
      <formula>NOT(ISERROR(SEARCH("－",H60)))</formula>
    </cfRule>
  </conditionalFormatting>
  <conditionalFormatting sqref="J65 L65:O65 R65:U65 Y65:AA65 H66:AJ68 AF65:AH65">
    <cfRule type="containsText" dxfId="1799" priority="1305" operator="containsText" text="退">
      <formula>NOT(ISERROR(SEARCH("退",H65)))</formula>
    </cfRule>
    <cfRule type="containsText" dxfId="1798" priority="1306" operator="containsText" text="入">
      <formula>NOT(ISERROR(SEARCH("入",H65)))</formula>
    </cfRule>
    <cfRule type="containsText" dxfId="1797" priority="1307" operator="containsText" text="入,退">
      <formula>NOT(ISERROR(SEARCH("入,退",H65)))</formula>
    </cfRule>
    <cfRule type="containsText" dxfId="1796" priority="1308" operator="containsText" text="入,退">
      <formula>NOT(ISERROR(SEARCH("入,退",H65)))</formula>
    </cfRule>
    <cfRule type="cellIs" dxfId="1795" priority="1309" operator="equal">
      <formula>"休"</formula>
    </cfRule>
  </conditionalFormatting>
  <conditionalFormatting sqref="J65 L65:O65 R65:U65 Y65:AA65 H66:AJ68 AF65:AH65">
    <cfRule type="containsText" dxfId="1794" priority="1304" operator="containsText" text="外">
      <formula>NOT(ISERROR(SEARCH("外",H65)))</formula>
    </cfRule>
  </conditionalFormatting>
  <conditionalFormatting sqref="J65 L65:O65 R65:U65 Y65:AA65 H66:AJ68 AF65:AH65">
    <cfRule type="containsText" dxfId="1793" priority="1303" operator="containsText" text="－">
      <formula>NOT(ISERROR(SEARCH("－",H65)))</formula>
    </cfRule>
  </conditionalFormatting>
  <conditionalFormatting sqref="I65">
    <cfRule type="containsText" dxfId="1792" priority="1298" operator="containsText" text="退">
      <formula>NOT(ISERROR(SEARCH("退",I65)))</formula>
    </cfRule>
    <cfRule type="containsText" dxfId="1791" priority="1299" operator="containsText" text="入">
      <formula>NOT(ISERROR(SEARCH("入",I65)))</formula>
    </cfRule>
    <cfRule type="containsText" dxfId="1790" priority="1300" operator="containsText" text="入,退">
      <formula>NOT(ISERROR(SEARCH("入,退",I65)))</formula>
    </cfRule>
    <cfRule type="containsText" dxfId="1789" priority="1301" operator="containsText" text="入,退">
      <formula>NOT(ISERROR(SEARCH("入,退",I65)))</formula>
    </cfRule>
    <cfRule type="cellIs" dxfId="1788" priority="1302" operator="equal">
      <formula>"休"</formula>
    </cfRule>
  </conditionalFormatting>
  <conditionalFormatting sqref="I65">
    <cfRule type="containsText" dxfId="1787" priority="1297" operator="containsText" text="外">
      <formula>NOT(ISERROR(SEARCH("外",I65)))</formula>
    </cfRule>
  </conditionalFormatting>
  <conditionalFormatting sqref="I65">
    <cfRule type="containsText" dxfId="1786" priority="1296" operator="containsText" text="－">
      <formula>NOT(ISERROR(SEARCH("－",I65)))</formula>
    </cfRule>
  </conditionalFormatting>
  <conditionalFormatting sqref="K65">
    <cfRule type="containsText" dxfId="1785" priority="1291" operator="containsText" text="退">
      <formula>NOT(ISERROR(SEARCH("退",K65)))</formula>
    </cfRule>
    <cfRule type="containsText" dxfId="1784" priority="1292" operator="containsText" text="入">
      <formula>NOT(ISERROR(SEARCH("入",K65)))</formula>
    </cfRule>
    <cfRule type="containsText" dxfId="1783" priority="1293" operator="containsText" text="入,退">
      <formula>NOT(ISERROR(SEARCH("入,退",K65)))</formula>
    </cfRule>
    <cfRule type="containsText" dxfId="1782" priority="1294" operator="containsText" text="入,退">
      <formula>NOT(ISERROR(SEARCH("入,退",K65)))</formula>
    </cfRule>
    <cfRule type="cellIs" dxfId="1781" priority="1295" operator="equal">
      <formula>"休"</formula>
    </cfRule>
  </conditionalFormatting>
  <conditionalFormatting sqref="K65">
    <cfRule type="containsText" dxfId="1780" priority="1290" operator="containsText" text="外">
      <formula>NOT(ISERROR(SEARCH("外",K65)))</formula>
    </cfRule>
  </conditionalFormatting>
  <conditionalFormatting sqref="K65">
    <cfRule type="containsText" dxfId="1779" priority="1289" operator="containsText" text="－">
      <formula>NOT(ISERROR(SEARCH("－",K65)))</formula>
    </cfRule>
  </conditionalFormatting>
  <conditionalFormatting sqref="V65">
    <cfRule type="containsText" dxfId="1778" priority="1284" operator="containsText" text="退">
      <formula>NOT(ISERROR(SEARCH("退",V65)))</formula>
    </cfRule>
    <cfRule type="containsText" dxfId="1777" priority="1285" operator="containsText" text="入">
      <formula>NOT(ISERROR(SEARCH("入",V65)))</formula>
    </cfRule>
    <cfRule type="containsText" dxfId="1776" priority="1286" operator="containsText" text="入,退">
      <formula>NOT(ISERROR(SEARCH("入,退",V65)))</formula>
    </cfRule>
    <cfRule type="containsText" dxfId="1775" priority="1287" operator="containsText" text="入,退">
      <formula>NOT(ISERROR(SEARCH("入,退",V65)))</formula>
    </cfRule>
    <cfRule type="cellIs" dxfId="1774" priority="1288" operator="equal">
      <formula>"休"</formula>
    </cfRule>
  </conditionalFormatting>
  <conditionalFormatting sqref="V65">
    <cfRule type="containsText" dxfId="1773" priority="1283" operator="containsText" text="外">
      <formula>NOT(ISERROR(SEARCH("外",V65)))</formula>
    </cfRule>
  </conditionalFormatting>
  <conditionalFormatting sqref="V65">
    <cfRule type="containsText" dxfId="1772" priority="1282" operator="containsText" text="－">
      <formula>NOT(ISERROR(SEARCH("－",V65)))</formula>
    </cfRule>
  </conditionalFormatting>
  <conditionalFormatting sqref="AB65:AC65">
    <cfRule type="containsText" dxfId="1771" priority="1277" operator="containsText" text="退">
      <formula>NOT(ISERROR(SEARCH("退",AB65)))</formula>
    </cfRule>
    <cfRule type="containsText" dxfId="1770" priority="1278" operator="containsText" text="入">
      <formula>NOT(ISERROR(SEARCH("入",AB65)))</formula>
    </cfRule>
    <cfRule type="containsText" dxfId="1769" priority="1279" operator="containsText" text="入,退">
      <formula>NOT(ISERROR(SEARCH("入,退",AB65)))</formula>
    </cfRule>
    <cfRule type="containsText" dxfId="1768" priority="1280" operator="containsText" text="入,退">
      <formula>NOT(ISERROR(SEARCH("入,退",AB65)))</formula>
    </cfRule>
    <cfRule type="cellIs" dxfId="1767" priority="1281" operator="equal">
      <formula>"休"</formula>
    </cfRule>
  </conditionalFormatting>
  <conditionalFormatting sqref="AB65:AC65">
    <cfRule type="containsText" dxfId="1766" priority="1276" operator="containsText" text="外">
      <formula>NOT(ISERROR(SEARCH("外",AB65)))</formula>
    </cfRule>
  </conditionalFormatting>
  <conditionalFormatting sqref="AB65:AC65">
    <cfRule type="containsText" dxfId="1765" priority="1275" operator="containsText" text="－">
      <formula>NOT(ISERROR(SEARCH("－",AB65)))</formula>
    </cfRule>
  </conditionalFormatting>
  <conditionalFormatting sqref="F76:AJ76">
    <cfRule type="containsText" dxfId="1764" priority="1273" operator="containsText" text="日">
      <formula>NOT(ISERROR(SEARCH("日",F76)))</formula>
    </cfRule>
    <cfRule type="containsText" dxfId="1763" priority="1274" operator="containsText" text="土">
      <formula>NOT(ISERROR(SEARCH("土",F76)))</formula>
    </cfRule>
  </conditionalFormatting>
  <conditionalFormatting sqref="F76:AJ76">
    <cfRule type="containsText" dxfId="1762" priority="1266" operator="containsText" text="その他">
      <formula>NOT(ISERROR(SEARCH("その他",F76)))</formula>
    </cfRule>
    <cfRule type="containsText" dxfId="1761" priority="1267" operator="containsText" text="冬休">
      <formula>NOT(ISERROR(SEARCH("冬休",F76)))</formula>
    </cfRule>
    <cfRule type="containsText" dxfId="1760" priority="1268" operator="containsText" text="夏休">
      <formula>NOT(ISERROR(SEARCH("夏休",F76)))</formula>
    </cfRule>
    <cfRule type="containsText" dxfId="1759" priority="1269" operator="containsText" text="製作">
      <formula>NOT(ISERROR(SEARCH("製作",F76)))</formula>
    </cfRule>
    <cfRule type="cellIs" dxfId="1758" priority="1270" operator="equal">
      <formula>"中止,製作"</formula>
    </cfRule>
    <cfRule type="containsText" dxfId="1757" priority="1271" operator="containsText" text="中止,製作,夏休,冬休,その他">
      <formula>NOT(ISERROR(SEARCH("中止,製作,夏休,冬休,その他",F76)))</formula>
    </cfRule>
    <cfRule type="containsText" dxfId="1756" priority="1272" operator="containsText" text="中止">
      <formula>NOT(ISERROR(SEARCH("中止",F76)))</formula>
    </cfRule>
  </conditionalFormatting>
  <conditionalFormatting sqref="F83:AJ83">
    <cfRule type="containsText" dxfId="1755" priority="1264" operator="containsText" text="日">
      <formula>NOT(ISERROR(SEARCH("日",F83)))</formula>
    </cfRule>
    <cfRule type="containsText" dxfId="1754" priority="1265" operator="containsText" text="土">
      <formula>NOT(ISERROR(SEARCH("土",F83)))</formula>
    </cfRule>
  </conditionalFormatting>
  <conditionalFormatting sqref="F83:AJ83">
    <cfRule type="containsText" dxfId="1753" priority="1257" operator="containsText" text="その他">
      <formula>NOT(ISERROR(SEARCH("その他",F83)))</formula>
    </cfRule>
    <cfRule type="containsText" dxfId="1752" priority="1258" operator="containsText" text="冬休">
      <formula>NOT(ISERROR(SEARCH("冬休",F83)))</formula>
    </cfRule>
    <cfRule type="containsText" dxfId="1751" priority="1259" operator="containsText" text="夏休">
      <formula>NOT(ISERROR(SEARCH("夏休",F83)))</formula>
    </cfRule>
    <cfRule type="containsText" dxfId="1750" priority="1260" operator="containsText" text="製作">
      <formula>NOT(ISERROR(SEARCH("製作",F83)))</formula>
    </cfRule>
    <cfRule type="cellIs" dxfId="1749" priority="1261" operator="equal">
      <formula>"中止,製作"</formula>
    </cfRule>
    <cfRule type="containsText" dxfId="1748" priority="1262" operator="containsText" text="中止,製作,夏休,冬休,その他">
      <formula>NOT(ISERROR(SEARCH("中止,製作,夏休,冬休,その他",F83)))</formula>
    </cfRule>
    <cfRule type="containsText" dxfId="1747" priority="1263" operator="containsText" text="中止">
      <formula>NOT(ISERROR(SEARCH("中止",F83)))</formula>
    </cfRule>
  </conditionalFormatting>
  <conditionalFormatting sqref="F77:AJ77 H78:AJ78 F79:I79 L79:P79 S79:W79 Z79:AD79 AG79:AJ79 F80:AJ80 F82:AJ82 G81:L81 N81:S81 U81:AJ81">
    <cfRule type="containsText" dxfId="1746" priority="1252" operator="containsText" text="退">
      <formula>NOT(ISERROR(SEARCH("退",F77)))</formula>
    </cfRule>
    <cfRule type="containsText" dxfId="1745" priority="1253" operator="containsText" text="入">
      <formula>NOT(ISERROR(SEARCH("入",F77)))</formula>
    </cfRule>
    <cfRule type="containsText" dxfId="1744" priority="1254" operator="containsText" text="入,退">
      <formula>NOT(ISERROR(SEARCH("入,退",F77)))</formula>
    </cfRule>
    <cfRule type="containsText" dxfId="1743" priority="1255" operator="containsText" text="入,退">
      <formula>NOT(ISERROR(SEARCH("入,退",F77)))</formula>
    </cfRule>
    <cfRule type="cellIs" dxfId="1742" priority="1256" operator="equal">
      <formula>"休"</formula>
    </cfRule>
  </conditionalFormatting>
  <conditionalFormatting sqref="F77:AJ77 H78:AJ78 F79:I79 L79:P79 S79:W79 Z79:AD79 AG79:AJ79 F80:AJ80 F82:AJ82 G81:L81 N81:S81 U81:AJ81">
    <cfRule type="containsText" dxfId="1741" priority="1251" operator="containsText" text="外">
      <formula>NOT(ISERROR(SEARCH("外",F77)))</formula>
    </cfRule>
  </conditionalFormatting>
  <conditionalFormatting sqref="F77:AJ77 H78:AJ78 F79:I79 L79:P79 S79:W79 Z79:AD79 AG79:AJ79 F80:AJ80 F82:AJ82 G81:L81 N81:S81 U81:AJ81">
    <cfRule type="containsText" dxfId="1740" priority="1250" operator="containsText" text="－">
      <formula>NOT(ISERROR(SEARCH("－",F77)))</formula>
    </cfRule>
  </conditionalFormatting>
  <conditionalFormatting sqref="F84:AJ87">
    <cfRule type="containsText" dxfId="1739" priority="1245" operator="containsText" text="退">
      <formula>NOT(ISERROR(SEARCH("退",F84)))</formula>
    </cfRule>
    <cfRule type="containsText" dxfId="1738" priority="1246" operator="containsText" text="入">
      <formula>NOT(ISERROR(SEARCH("入",F84)))</formula>
    </cfRule>
    <cfRule type="containsText" dxfId="1737" priority="1247" operator="containsText" text="入,退">
      <formula>NOT(ISERROR(SEARCH("入,退",F84)))</formula>
    </cfRule>
    <cfRule type="containsText" dxfId="1736" priority="1248" operator="containsText" text="入,退">
      <formula>NOT(ISERROR(SEARCH("入,退",F84)))</formula>
    </cfRule>
    <cfRule type="cellIs" dxfId="1735" priority="1249" operator="equal">
      <formula>"休"</formula>
    </cfRule>
  </conditionalFormatting>
  <conditionalFormatting sqref="F84:AJ87">
    <cfRule type="containsText" dxfId="1734" priority="1244" operator="containsText" text="外">
      <formula>NOT(ISERROR(SEARCH("外",F84)))</formula>
    </cfRule>
  </conditionalFormatting>
  <conditionalFormatting sqref="F84:AJ87">
    <cfRule type="containsText" dxfId="1733" priority="1243" operator="containsText" text="－">
      <formula>NOT(ISERROR(SEARCH("－",F84)))</formula>
    </cfRule>
  </conditionalFormatting>
  <conditionalFormatting sqref="F89:AJ92">
    <cfRule type="containsText" dxfId="1732" priority="1238" operator="containsText" text="退">
      <formula>NOT(ISERROR(SEARCH("退",F89)))</formula>
    </cfRule>
    <cfRule type="containsText" dxfId="1731" priority="1239" operator="containsText" text="入">
      <formula>NOT(ISERROR(SEARCH("入",F89)))</formula>
    </cfRule>
    <cfRule type="containsText" dxfId="1730" priority="1240" operator="containsText" text="入,退">
      <formula>NOT(ISERROR(SEARCH("入,退",F89)))</formula>
    </cfRule>
    <cfRule type="containsText" dxfId="1729" priority="1241" operator="containsText" text="入,退">
      <formula>NOT(ISERROR(SEARCH("入,退",F89)))</formula>
    </cfRule>
    <cfRule type="cellIs" dxfId="1728" priority="1242" operator="equal">
      <formula>"休"</formula>
    </cfRule>
  </conditionalFormatting>
  <conditionalFormatting sqref="F89:AJ92">
    <cfRule type="containsText" dxfId="1727" priority="1237" operator="containsText" text="外">
      <formula>NOT(ISERROR(SEARCH("外",F89)))</formula>
    </cfRule>
  </conditionalFormatting>
  <conditionalFormatting sqref="F89:AJ92">
    <cfRule type="containsText" dxfId="1726" priority="1236" operator="containsText" text="－">
      <formula>NOT(ISERROR(SEARCH("－",F89)))</formula>
    </cfRule>
  </conditionalFormatting>
  <conditionalFormatting sqref="K53:L53">
    <cfRule type="containsText" dxfId="1725" priority="1231" operator="containsText" text="退">
      <formula>NOT(ISERROR(SEARCH("退",K53)))</formula>
    </cfRule>
    <cfRule type="containsText" dxfId="1724" priority="1232" operator="containsText" text="入">
      <formula>NOT(ISERROR(SEARCH("入",K53)))</formula>
    </cfRule>
    <cfRule type="containsText" dxfId="1723" priority="1233" operator="containsText" text="入,退">
      <formula>NOT(ISERROR(SEARCH("入,退",K53)))</formula>
    </cfRule>
    <cfRule type="containsText" dxfId="1722" priority="1234" operator="containsText" text="入,退">
      <formula>NOT(ISERROR(SEARCH("入,退",K53)))</formula>
    </cfRule>
    <cfRule type="cellIs" dxfId="1721" priority="1235" operator="equal">
      <formula>"休"</formula>
    </cfRule>
  </conditionalFormatting>
  <conditionalFormatting sqref="K53:L53">
    <cfRule type="containsText" dxfId="1720" priority="1230" operator="containsText" text="外">
      <formula>NOT(ISERROR(SEARCH("外",K53)))</formula>
    </cfRule>
  </conditionalFormatting>
  <conditionalFormatting sqref="K53:L53">
    <cfRule type="containsText" dxfId="1719" priority="1229" operator="containsText" text="－">
      <formula>NOT(ISERROR(SEARCH("－",K53)))</formula>
    </cfRule>
  </conditionalFormatting>
  <conditionalFormatting sqref="R53:S53">
    <cfRule type="containsText" dxfId="1718" priority="1224" operator="containsText" text="退">
      <formula>NOT(ISERROR(SEARCH("退",R53)))</formula>
    </cfRule>
    <cfRule type="containsText" dxfId="1717" priority="1225" operator="containsText" text="入">
      <formula>NOT(ISERROR(SEARCH("入",R53)))</formula>
    </cfRule>
    <cfRule type="containsText" dxfId="1716" priority="1226" operator="containsText" text="入,退">
      <formula>NOT(ISERROR(SEARCH("入,退",R53)))</formula>
    </cfRule>
    <cfRule type="containsText" dxfId="1715" priority="1227" operator="containsText" text="入,退">
      <formula>NOT(ISERROR(SEARCH("入,退",R53)))</formula>
    </cfRule>
    <cfRule type="cellIs" dxfId="1714" priority="1228" operator="equal">
      <formula>"休"</formula>
    </cfRule>
  </conditionalFormatting>
  <conditionalFormatting sqref="R53:S53">
    <cfRule type="containsText" dxfId="1713" priority="1223" operator="containsText" text="外">
      <formula>NOT(ISERROR(SEARCH("外",R53)))</formula>
    </cfRule>
  </conditionalFormatting>
  <conditionalFormatting sqref="R53:S53">
    <cfRule type="containsText" dxfId="1712" priority="1222" operator="containsText" text="－">
      <formula>NOT(ISERROR(SEARCH("－",R53)))</formula>
    </cfRule>
  </conditionalFormatting>
  <conditionalFormatting sqref="Y53:Z53">
    <cfRule type="containsText" dxfId="1711" priority="1217" operator="containsText" text="退">
      <formula>NOT(ISERROR(SEARCH("退",Y53)))</formula>
    </cfRule>
    <cfRule type="containsText" dxfId="1710" priority="1218" operator="containsText" text="入">
      <formula>NOT(ISERROR(SEARCH("入",Y53)))</formula>
    </cfRule>
    <cfRule type="containsText" dxfId="1709" priority="1219" operator="containsText" text="入,退">
      <formula>NOT(ISERROR(SEARCH("入,退",Y53)))</formula>
    </cfRule>
    <cfRule type="containsText" dxfId="1708" priority="1220" operator="containsText" text="入,退">
      <formula>NOT(ISERROR(SEARCH("入,退",Y53)))</formula>
    </cfRule>
    <cfRule type="cellIs" dxfId="1707" priority="1221" operator="equal">
      <formula>"休"</formula>
    </cfRule>
  </conditionalFormatting>
  <conditionalFormatting sqref="Y53:Z53">
    <cfRule type="containsText" dxfId="1706" priority="1216" operator="containsText" text="外">
      <formula>NOT(ISERROR(SEARCH("外",Y53)))</formula>
    </cfRule>
  </conditionalFormatting>
  <conditionalFormatting sqref="Y53:Z53">
    <cfRule type="containsText" dxfId="1705" priority="1215" operator="containsText" text="－">
      <formula>NOT(ISERROR(SEARCH("－",Y53)))</formula>
    </cfRule>
  </conditionalFormatting>
  <conditionalFormatting sqref="AF53:AG53">
    <cfRule type="containsText" dxfId="1704" priority="1210" operator="containsText" text="退">
      <formula>NOT(ISERROR(SEARCH("退",AF53)))</formula>
    </cfRule>
    <cfRule type="containsText" dxfId="1703" priority="1211" operator="containsText" text="入">
      <formula>NOT(ISERROR(SEARCH("入",AF53)))</formula>
    </cfRule>
    <cfRule type="containsText" dxfId="1702" priority="1212" operator="containsText" text="入,退">
      <formula>NOT(ISERROR(SEARCH("入,退",AF53)))</formula>
    </cfRule>
    <cfRule type="containsText" dxfId="1701" priority="1213" operator="containsText" text="入,退">
      <formula>NOT(ISERROR(SEARCH("入,退",AF53)))</formula>
    </cfRule>
    <cfRule type="cellIs" dxfId="1700" priority="1214" operator="equal">
      <formula>"休"</formula>
    </cfRule>
  </conditionalFormatting>
  <conditionalFormatting sqref="AF53:AG53">
    <cfRule type="containsText" dxfId="1699" priority="1209" operator="containsText" text="外">
      <formula>NOT(ISERROR(SEARCH("外",AF53)))</formula>
    </cfRule>
  </conditionalFormatting>
  <conditionalFormatting sqref="AF53:AG53">
    <cfRule type="containsText" dxfId="1698" priority="1208" operator="containsText" text="－">
      <formula>NOT(ISERROR(SEARCH("－",AF53)))</formula>
    </cfRule>
  </conditionalFormatting>
  <conditionalFormatting sqref="I54:J54">
    <cfRule type="containsText" dxfId="1697" priority="1203" operator="containsText" text="退">
      <formula>NOT(ISERROR(SEARCH("退",I54)))</formula>
    </cfRule>
    <cfRule type="containsText" dxfId="1696" priority="1204" operator="containsText" text="入">
      <formula>NOT(ISERROR(SEARCH("入",I54)))</formula>
    </cfRule>
    <cfRule type="containsText" dxfId="1695" priority="1205" operator="containsText" text="入,退">
      <formula>NOT(ISERROR(SEARCH("入,退",I54)))</formula>
    </cfRule>
    <cfRule type="containsText" dxfId="1694" priority="1206" operator="containsText" text="入,退">
      <formula>NOT(ISERROR(SEARCH("入,退",I54)))</formula>
    </cfRule>
    <cfRule type="cellIs" dxfId="1693" priority="1207" operator="equal">
      <formula>"休"</formula>
    </cfRule>
  </conditionalFormatting>
  <conditionalFormatting sqref="I54:J54">
    <cfRule type="containsText" dxfId="1692" priority="1202" operator="containsText" text="外">
      <formula>NOT(ISERROR(SEARCH("外",I54)))</formula>
    </cfRule>
  </conditionalFormatting>
  <conditionalFormatting sqref="I54:J54">
    <cfRule type="containsText" dxfId="1691" priority="1201" operator="containsText" text="－">
      <formula>NOT(ISERROR(SEARCH("－",I54)))</formula>
    </cfRule>
  </conditionalFormatting>
  <conditionalFormatting sqref="P54:Q54">
    <cfRule type="containsText" dxfId="1690" priority="1196" operator="containsText" text="退">
      <formula>NOT(ISERROR(SEARCH("退",P54)))</formula>
    </cfRule>
    <cfRule type="containsText" dxfId="1689" priority="1197" operator="containsText" text="入">
      <formula>NOT(ISERROR(SEARCH("入",P54)))</formula>
    </cfRule>
    <cfRule type="containsText" dxfId="1688" priority="1198" operator="containsText" text="入,退">
      <formula>NOT(ISERROR(SEARCH("入,退",P54)))</formula>
    </cfRule>
    <cfRule type="containsText" dxfId="1687" priority="1199" operator="containsText" text="入,退">
      <formula>NOT(ISERROR(SEARCH("入,退",P54)))</formula>
    </cfRule>
    <cfRule type="cellIs" dxfId="1686" priority="1200" operator="equal">
      <formula>"休"</formula>
    </cfRule>
  </conditionalFormatting>
  <conditionalFormatting sqref="P54:Q54">
    <cfRule type="containsText" dxfId="1685" priority="1195" operator="containsText" text="外">
      <formula>NOT(ISERROR(SEARCH("外",P54)))</formula>
    </cfRule>
  </conditionalFormatting>
  <conditionalFormatting sqref="P54:Q54">
    <cfRule type="containsText" dxfId="1684" priority="1194" operator="containsText" text="－">
      <formula>NOT(ISERROR(SEARCH("－",P54)))</formula>
    </cfRule>
  </conditionalFormatting>
  <conditionalFormatting sqref="W54:X54">
    <cfRule type="containsText" dxfId="1683" priority="1189" operator="containsText" text="退">
      <formula>NOT(ISERROR(SEARCH("退",W54)))</formula>
    </cfRule>
    <cfRule type="containsText" dxfId="1682" priority="1190" operator="containsText" text="入">
      <formula>NOT(ISERROR(SEARCH("入",W54)))</formula>
    </cfRule>
    <cfRule type="containsText" dxfId="1681" priority="1191" operator="containsText" text="入,退">
      <formula>NOT(ISERROR(SEARCH("入,退",W54)))</formula>
    </cfRule>
    <cfRule type="containsText" dxfId="1680" priority="1192" operator="containsText" text="入,退">
      <formula>NOT(ISERROR(SEARCH("入,退",W54)))</formula>
    </cfRule>
    <cfRule type="cellIs" dxfId="1679" priority="1193" operator="equal">
      <formula>"休"</formula>
    </cfRule>
  </conditionalFormatting>
  <conditionalFormatting sqref="W54:X54">
    <cfRule type="containsText" dxfId="1678" priority="1188" operator="containsText" text="外">
      <formula>NOT(ISERROR(SEARCH("外",W54)))</formula>
    </cfRule>
  </conditionalFormatting>
  <conditionalFormatting sqref="W54:X54">
    <cfRule type="containsText" dxfId="1677" priority="1187" operator="containsText" text="－">
      <formula>NOT(ISERROR(SEARCH("－",W54)))</formula>
    </cfRule>
  </conditionalFormatting>
  <conditionalFormatting sqref="AD54:AE54">
    <cfRule type="containsText" dxfId="1676" priority="1182" operator="containsText" text="退">
      <formula>NOT(ISERROR(SEARCH("退",AD54)))</formula>
    </cfRule>
    <cfRule type="containsText" dxfId="1675" priority="1183" operator="containsText" text="入">
      <formula>NOT(ISERROR(SEARCH("入",AD54)))</formula>
    </cfRule>
    <cfRule type="containsText" dxfId="1674" priority="1184" operator="containsText" text="入,退">
      <formula>NOT(ISERROR(SEARCH("入,退",AD54)))</formula>
    </cfRule>
    <cfRule type="containsText" dxfId="1673" priority="1185" operator="containsText" text="入,退">
      <formula>NOT(ISERROR(SEARCH("入,退",AD54)))</formula>
    </cfRule>
    <cfRule type="cellIs" dxfId="1672" priority="1186" operator="equal">
      <formula>"休"</formula>
    </cfRule>
  </conditionalFormatting>
  <conditionalFormatting sqref="AD54:AE54">
    <cfRule type="containsText" dxfId="1671" priority="1181" operator="containsText" text="外">
      <formula>NOT(ISERROR(SEARCH("外",AD54)))</formula>
    </cfRule>
  </conditionalFormatting>
  <conditionalFormatting sqref="AD54:AE54">
    <cfRule type="containsText" dxfId="1670" priority="1180" operator="containsText" text="－">
      <formula>NOT(ISERROR(SEARCH("－",AD54)))</formula>
    </cfRule>
  </conditionalFormatting>
  <conditionalFormatting sqref="M55:N55">
    <cfRule type="containsText" dxfId="1669" priority="1175" operator="containsText" text="退">
      <formula>NOT(ISERROR(SEARCH("退",M55)))</formula>
    </cfRule>
    <cfRule type="containsText" dxfId="1668" priority="1176" operator="containsText" text="入">
      <formula>NOT(ISERROR(SEARCH("入",M55)))</formula>
    </cfRule>
    <cfRule type="containsText" dxfId="1667" priority="1177" operator="containsText" text="入,退">
      <formula>NOT(ISERROR(SEARCH("入,退",M55)))</formula>
    </cfRule>
    <cfRule type="containsText" dxfId="1666" priority="1178" operator="containsText" text="入,退">
      <formula>NOT(ISERROR(SEARCH("入,退",M55)))</formula>
    </cfRule>
    <cfRule type="cellIs" dxfId="1665" priority="1179" operator="equal">
      <formula>"休"</formula>
    </cfRule>
  </conditionalFormatting>
  <conditionalFormatting sqref="M55:N55">
    <cfRule type="containsText" dxfId="1664" priority="1174" operator="containsText" text="外">
      <formula>NOT(ISERROR(SEARCH("外",M55)))</formula>
    </cfRule>
  </conditionalFormatting>
  <conditionalFormatting sqref="M55:N55">
    <cfRule type="containsText" dxfId="1663" priority="1173" operator="containsText" text="－">
      <formula>NOT(ISERROR(SEARCH("－",M55)))</formula>
    </cfRule>
  </conditionalFormatting>
  <conditionalFormatting sqref="T55:U55">
    <cfRule type="containsText" dxfId="1662" priority="1168" operator="containsText" text="退">
      <formula>NOT(ISERROR(SEARCH("退",T55)))</formula>
    </cfRule>
    <cfRule type="containsText" dxfId="1661" priority="1169" operator="containsText" text="入">
      <formula>NOT(ISERROR(SEARCH("入",T55)))</formula>
    </cfRule>
    <cfRule type="containsText" dxfId="1660" priority="1170" operator="containsText" text="入,退">
      <formula>NOT(ISERROR(SEARCH("入,退",T55)))</formula>
    </cfRule>
    <cfRule type="containsText" dxfId="1659" priority="1171" operator="containsText" text="入,退">
      <formula>NOT(ISERROR(SEARCH("入,退",T55)))</formula>
    </cfRule>
    <cfRule type="cellIs" dxfId="1658" priority="1172" operator="equal">
      <formula>"休"</formula>
    </cfRule>
  </conditionalFormatting>
  <conditionalFormatting sqref="T55:U55">
    <cfRule type="containsText" dxfId="1657" priority="1167" operator="containsText" text="外">
      <formula>NOT(ISERROR(SEARCH("外",T55)))</formula>
    </cfRule>
  </conditionalFormatting>
  <conditionalFormatting sqref="T55:U55">
    <cfRule type="containsText" dxfId="1656" priority="1166" operator="containsText" text="－">
      <formula>NOT(ISERROR(SEARCH("－",T55)))</formula>
    </cfRule>
  </conditionalFormatting>
  <conditionalFormatting sqref="AA55:AB55">
    <cfRule type="containsText" dxfId="1655" priority="1161" operator="containsText" text="退">
      <formula>NOT(ISERROR(SEARCH("退",AA55)))</formula>
    </cfRule>
    <cfRule type="containsText" dxfId="1654" priority="1162" operator="containsText" text="入">
      <formula>NOT(ISERROR(SEARCH("入",AA55)))</formula>
    </cfRule>
    <cfRule type="containsText" dxfId="1653" priority="1163" operator="containsText" text="入,退">
      <formula>NOT(ISERROR(SEARCH("入,退",AA55)))</formula>
    </cfRule>
    <cfRule type="containsText" dxfId="1652" priority="1164" operator="containsText" text="入,退">
      <formula>NOT(ISERROR(SEARCH("入,退",AA55)))</formula>
    </cfRule>
    <cfRule type="cellIs" dxfId="1651" priority="1165" operator="equal">
      <formula>"休"</formula>
    </cfRule>
  </conditionalFormatting>
  <conditionalFormatting sqref="AA55:AB55">
    <cfRule type="containsText" dxfId="1650" priority="1160" operator="containsText" text="外">
      <formula>NOT(ISERROR(SEARCH("外",AA55)))</formula>
    </cfRule>
  </conditionalFormatting>
  <conditionalFormatting sqref="AA55:AB55">
    <cfRule type="containsText" dxfId="1649" priority="1159" operator="containsText" text="－">
      <formula>NOT(ISERROR(SEARCH("－",AA55)))</formula>
    </cfRule>
  </conditionalFormatting>
  <conditionalFormatting sqref="AH55:AI55">
    <cfRule type="containsText" dxfId="1648" priority="1154" operator="containsText" text="退">
      <formula>NOT(ISERROR(SEARCH("退",AH55)))</formula>
    </cfRule>
    <cfRule type="containsText" dxfId="1647" priority="1155" operator="containsText" text="入">
      <formula>NOT(ISERROR(SEARCH("入",AH55)))</formula>
    </cfRule>
    <cfRule type="containsText" dxfId="1646" priority="1156" operator="containsText" text="入,退">
      <formula>NOT(ISERROR(SEARCH("入,退",AH55)))</formula>
    </cfRule>
    <cfRule type="containsText" dxfId="1645" priority="1157" operator="containsText" text="入,退">
      <formula>NOT(ISERROR(SEARCH("入,退",AH55)))</formula>
    </cfRule>
    <cfRule type="cellIs" dxfId="1644" priority="1158" operator="equal">
      <formula>"休"</formula>
    </cfRule>
  </conditionalFormatting>
  <conditionalFormatting sqref="AH55:AI55">
    <cfRule type="containsText" dxfId="1643" priority="1153" operator="containsText" text="外">
      <formula>NOT(ISERROR(SEARCH("外",AH55)))</formula>
    </cfRule>
  </conditionalFormatting>
  <conditionalFormatting sqref="AH55:AI55">
    <cfRule type="containsText" dxfId="1642" priority="1152" operator="containsText" text="－">
      <formula>NOT(ISERROR(SEARCH("－",AH55)))</formula>
    </cfRule>
  </conditionalFormatting>
  <conditionalFormatting sqref="Q65">
    <cfRule type="containsText" dxfId="1641" priority="1147" operator="containsText" text="退">
      <formula>NOT(ISERROR(SEARCH("退",Q65)))</formula>
    </cfRule>
    <cfRule type="containsText" dxfId="1640" priority="1148" operator="containsText" text="入">
      <formula>NOT(ISERROR(SEARCH("入",Q65)))</formula>
    </cfRule>
    <cfRule type="containsText" dxfId="1639" priority="1149" operator="containsText" text="入,退">
      <formula>NOT(ISERROR(SEARCH("入,退",Q65)))</formula>
    </cfRule>
    <cfRule type="containsText" dxfId="1638" priority="1150" operator="containsText" text="入,退">
      <formula>NOT(ISERROR(SEARCH("入,退",Q65)))</formula>
    </cfRule>
    <cfRule type="cellIs" dxfId="1637" priority="1151" operator="equal">
      <formula>"休"</formula>
    </cfRule>
  </conditionalFormatting>
  <conditionalFormatting sqref="Q65">
    <cfRule type="containsText" dxfId="1636" priority="1146" operator="containsText" text="外">
      <formula>NOT(ISERROR(SEARCH("外",Q65)))</formula>
    </cfRule>
  </conditionalFormatting>
  <conditionalFormatting sqref="Q65">
    <cfRule type="containsText" dxfId="1635" priority="1145" operator="containsText" text="－">
      <formula>NOT(ISERROR(SEARCH("－",Q65)))</formula>
    </cfRule>
  </conditionalFormatting>
  <conditionalFormatting sqref="P65">
    <cfRule type="containsText" dxfId="1634" priority="1140" operator="containsText" text="退">
      <formula>NOT(ISERROR(SEARCH("退",P65)))</formula>
    </cfRule>
    <cfRule type="containsText" dxfId="1633" priority="1141" operator="containsText" text="入">
      <formula>NOT(ISERROR(SEARCH("入",P65)))</formula>
    </cfRule>
    <cfRule type="containsText" dxfId="1632" priority="1142" operator="containsText" text="入,退">
      <formula>NOT(ISERROR(SEARCH("入,退",P65)))</formula>
    </cfRule>
    <cfRule type="containsText" dxfId="1631" priority="1143" operator="containsText" text="入,退">
      <formula>NOT(ISERROR(SEARCH("入,退",P65)))</formula>
    </cfRule>
    <cfRule type="cellIs" dxfId="1630" priority="1144" operator="equal">
      <formula>"休"</formula>
    </cfRule>
  </conditionalFormatting>
  <conditionalFormatting sqref="P65">
    <cfRule type="containsText" dxfId="1629" priority="1139" operator="containsText" text="外">
      <formula>NOT(ISERROR(SEARCH("外",P65)))</formula>
    </cfRule>
  </conditionalFormatting>
  <conditionalFormatting sqref="P65">
    <cfRule type="containsText" dxfId="1628" priority="1138" operator="containsText" text="－">
      <formula>NOT(ISERROR(SEARCH("－",P65)))</formula>
    </cfRule>
  </conditionalFormatting>
  <conditionalFormatting sqref="X65">
    <cfRule type="containsText" dxfId="1627" priority="1133" operator="containsText" text="退">
      <formula>NOT(ISERROR(SEARCH("退",X65)))</formula>
    </cfRule>
    <cfRule type="containsText" dxfId="1626" priority="1134" operator="containsText" text="入">
      <formula>NOT(ISERROR(SEARCH("入",X65)))</formula>
    </cfRule>
    <cfRule type="containsText" dxfId="1625" priority="1135" operator="containsText" text="入,退">
      <formula>NOT(ISERROR(SEARCH("入,退",X65)))</formula>
    </cfRule>
    <cfRule type="containsText" dxfId="1624" priority="1136" operator="containsText" text="入,退">
      <formula>NOT(ISERROR(SEARCH("入,退",X65)))</formula>
    </cfRule>
    <cfRule type="cellIs" dxfId="1623" priority="1137" operator="equal">
      <formula>"休"</formula>
    </cfRule>
  </conditionalFormatting>
  <conditionalFormatting sqref="X65">
    <cfRule type="containsText" dxfId="1622" priority="1132" operator="containsText" text="外">
      <formula>NOT(ISERROR(SEARCH("外",X65)))</formula>
    </cfRule>
  </conditionalFormatting>
  <conditionalFormatting sqref="X65">
    <cfRule type="containsText" dxfId="1621" priority="1131" operator="containsText" text="－">
      <formula>NOT(ISERROR(SEARCH("－",X65)))</formula>
    </cfRule>
  </conditionalFormatting>
  <conditionalFormatting sqref="W65">
    <cfRule type="containsText" dxfId="1620" priority="1126" operator="containsText" text="退">
      <formula>NOT(ISERROR(SEARCH("退",W65)))</formula>
    </cfRule>
    <cfRule type="containsText" dxfId="1619" priority="1127" operator="containsText" text="入">
      <formula>NOT(ISERROR(SEARCH("入",W65)))</formula>
    </cfRule>
    <cfRule type="containsText" dxfId="1618" priority="1128" operator="containsText" text="入,退">
      <formula>NOT(ISERROR(SEARCH("入,退",W65)))</formula>
    </cfRule>
    <cfRule type="containsText" dxfId="1617" priority="1129" operator="containsText" text="入,退">
      <formula>NOT(ISERROR(SEARCH("入,退",W65)))</formula>
    </cfRule>
    <cfRule type="cellIs" dxfId="1616" priority="1130" operator="equal">
      <formula>"休"</formula>
    </cfRule>
  </conditionalFormatting>
  <conditionalFormatting sqref="W65">
    <cfRule type="containsText" dxfId="1615" priority="1125" operator="containsText" text="外">
      <formula>NOT(ISERROR(SEARCH("外",W65)))</formula>
    </cfRule>
  </conditionalFormatting>
  <conditionalFormatting sqref="W65">
    <cfRule type="containsText" dxfId="1614" priority="1124" operator="containsText" text="－">
      <formula>NOT(ISERROR(SEARCH("－",W65)))</formula>
    </cfRule>
  </conditionalFormatting>
  <conditionalFormatting sqref="AE65">
    <cfRule type="containsText" dxfId="1613" priority="1119" operator="containsText" text="退">
      <formula>NOT(ISERROR(SEARCH("退",AE65)))</formula>
    </cfRule>
    <cfRule type="containsText" dxfId="1612" priority="1120" operator="containsText" text="入">
      <formula>NOT(ISERROR(SEARCH("入",AE65)))</formula>
    </cfRule>
    <cfRule type="containsText" dxfId="1611" priority="1121" operator="containsText" text="入,退">
      <formula>NOT(ISERROR(SEARCH("入,退",AE65)))</formula>
    </cfRule>
    <cfRule type="containsText" dxfId="1610" priority="1122" operator="containsText" text="入,退">
      <formula>NOT(ISERROR(SEARCH("入,退",AE65)))</formula>
    </cfRule>
    <cfRule type="cellIs" dxfId="1609" priority="1123" operator="equal">
      <formula>"休"</formula>
    </cfRule>
  </conditionalFormatting>
  <conditionalFormatting sqref="AE65">
    <cfRule type="containsText" dxfId="1608" priority="1118" operator="containsText" text="外">
      <formula>NOT(ISERROR(SEARCH("外",AE65)))</formula>
    </cfRule>
  </conditionalFormatting>
  <conditionalFormatting sqref="AE65">
    <cfRule type="containsText" dxfId="1607" priority="1117" operator="containsText" text="－">
      <formula>NOT(ISERROR(SEARCH("－",AE65)))</formula>
    </cfRule>
  </conditionalFormatting>
  <conditionalFormatting sqref="AD65">
    <cfRule type="containsText" dxfId="1606" priority="1112" operator="containsText" text="退">
      <formula>NOT(ISERROR(SEARCH("退",AD65)))</formula>
    </cfRule>
    <cfRule type="containsText" dxfId="1605" priority="1113" operator="containsText" text="入">
      <formula>NOT(ISERROR(SEARCH("入",AD65)))</formula>
    </cfRule>
    <cfRule type="containsText" dxfId="1604" priority="1114" operator="containsText" text="入,退">
      <formula>NOT(ISERROR(SEARCH("入,退",AD65)))</formula>
    </cfRule>
    <cfRule type="containsText" dxfId="1603" priority="1115" operator="containsText" text="入,退">
      <formula>NOT(ISERROR(SEARCH("入,退",AD65)))</formula>
    </cfRule>
    <cfRule type="cellIs" dxfId="1602" priority="1116" operator="equal">
      <formula>"休"</formula>
    </cfRule>
  </conditionalFormatting>
  <conditionalFormatting sqref="AD65">
    <cfRule type="containsText" dxfId="1601" priority="1111" operator="containsText" text="外">
      <formula>NOT(ISERROR(SEARCH("外",AD65)))</formula>
    </cfRule>
  </conditionalFormatting>
  <conditionalFormatting sqref="AD65">
    <cfRule type="containsText" dxfId="1600" priority="1110" operator="containsText" text="－">
      <formula>NOT(ISERROR(SEARCH("－",AD65)))</formula>
    </cfRule>
  </conditionalFormatting>
  <conditionalFormatting sqref="AJ65">
    <cfRule type="containsText" dxfId="1599" priority="1105" operator="containsText" text="退">
      <formula>NOT(ISERROR(SEARCH("退",AJ65)))</formula>
    </cfRule>
    <cfRule type="containsText" dxfId="1598" priority="1106" operator="containsText" text="入">
      <formula>NOT(ISERROR(SEARCH("入",AJ65)))</formula>
    </cfRule>
    <cfRule type="containsText" dxfId="1597" priority="1107" operator="containsText" text="入,退">
      <formula>NOT(ISERROR(SEARCH("入,退",AJ65)))</formula>
    </cfRule>
    <cfRule type="containsText" dxfId="1596" priority="1108" operator="containsText" text="入,退">
      <formula>NOT(ISERROR(SEARCH("入,退",AJ65)))</formula>
    </cfRule>
    <cfRule type="cellIs" dxfId="1595" priority="1109" operator="equal">
      <formula>"休"</formula>
    </cfRule>
  </conditionalFormatting>
  <conditionalFormatting sqref="AJ65">
    <cfRule type="containsText" dxfId="1594" priority="1104" operator="containsText" text="外">
      <formula>NOT(ISERROR(SEARCH("外",AJ65)))</formula>
    </cfRule>
  </conditionalFormatting>
  <conditionalFormatting sqref="AJ65">
    <cfRule type="containsText" dxfId="1593" priority="1103" operator="containsText" text="－">
      <formula>NOT(ISERROR(SEARCH("－",AJ65)))</formula>
    </cfRule>
  </conditionalFormatting>
  <conditionalFormatting sqref="AI65">
    <cfRule type="containsText" dxfId="1592" priority="1098" operator="containsText" text="退">
      <formula>NOT(ISERROR(SEARCH("退",AI65)))</formula>
    </cfRule>
    <cfRule type="containsText" dxfId="1591" priority="1099" operator="containsText" text="入">
      <formula>NOT(ISERROR(SEARCH("入",AI65)))</formula>
    </cfRule>
    <cfRule type="containsText" dxfId="1590" priority="1100" operator="containsText" text="入,退">
      <formula>NOT(ISERROR(SEARCH("入,退",AI65)))</formula>
    </cfRule>
    <cfRule type="containsText" dxfId="1589" priority="1101" operator="containsText" text="入,退">
      <formula>NOT(ISERROR(SEARCH("入,退",AI65)))</formula>
    </cfRule>
    <cfRule type="cellIs" dxfId="1588" priority="1102" operator="equal">
      <formula>"休"</formula>
    </cfRule>
  </conditionalFormatting>
  <conditionalFormatting sqref="AI65">
    <cfRule type="containsText" dxfId="1587" priority="1097" operator="containsText" text="外">
      <formula>NOT(ISERROR(SEARCH("外",AI65)))</formula>
    </cfRule>
  </conditionalFormatting>
  <conditionalFormatting sqref="AI65">
    <cfRule type="containsText" dxfId="1586" priority="1096" operator="containsText" text="－">
      <formula>NOT(ISERROR(SEARCH("－",AI65)))</formula>
    </cfRule>
  </conditionalFormatting>
  <conditionalFormatting sqref="AJ36:AJ39">
    <cfRule type="containsText" dxfId="1585" priority="1091" operator="containsText" text="退">
      <formula>NOT(ISERROR(SEARCH("退",AJ36)))</formula>
    </cfRule>
    <cfRule type="containsText" dxfId="1584" priority="1092" operator="containsText" text="入">
      <formula>NOT(ISERROR(SEARCH("入",AJ36)))</formula>
    </cfRule>
    <cfRule type="containsText" dxfId="1583" priority="1093" operator="containsText" text="入,退">
      <formula>NOT(ISERROR(SEARCH("入,退",AJ36)))</formula>
    </cfRule>
    <cfRule type="containsText" dxfId="1582" priority="1094" operator="containsText" text="入,退">
      <formula>NOT(ISERROR(SEARCH("入,退",AJ36)))</formula>
    </cfRule>
    <cfRule type="cellIs" dxfId="1581" priority="1095" operator="equal">
      <formula>"休"</formula>
    </cfRule>
  </conditionalFormatting>
  <conditionalFormatting sqref="AJ36:AJ39">
    <cfRule type="containsText" dxfId="1580" priority="1090" operator="containsText" text="外">
      <formula>NOT(ISERROR(SEARCH("外",AJ36)))</formula>
    </cfRule>
  </conditionalFormatting>
  <conditionalFormatting sqref="AJ38">
    <cfRule type="containsText" dxfId="1579" priority="1089" operator="containsText" text="－">
      <formula>NOT(ISERROR(SEARCH("－",AJ38)))</formula>
    </cfRule>
  </conditionalFormatting>
  <conditionalFormatting sqref="AJ36:AJ39">
    <cfRule type="containsText" dxfId="1578" priority="1088" operator="containsText" text="－">
      <formula>NOT(ISERROR(SEARCH("－",AJ36)))</formula>
    </cfRule>
  </conditionalFormatting>
  <conditionalFormatting sqref="F53:F54 F56:F58">
    <cfRule type="containsText" dxfId="1577" priority="1083" operator="containsText" text="退">
      <formula>NOT(ISERROR(SEARCH("退",F53)))</formula>
    </cfRule>
    <cfRule type="containsText" dxfId="1576" priority="1084" operator="containsText" text="入">
      <formula>NOT(ISERROR(SEARCH("入",F53)))</formula>
    </cfRule>
    <cfRule type="containsText" dxfId="1575" priority="1085" operator="containsText" text="入,退">
      <formula>NOT(ISERROR(SEARCH("入,退",F53)))</formula>
    </cfRule>
    <cfRule type="containsText" dxfId="1574" priority="1086" operator="containsText" text="入,退">
      <formula>NOT(ISERROR(SEARCH("入,退",F53)))</formula>
    </cfRule>
    <cfRule type="cellIs" dxfId="1573" priority="1087" operator="equal">
      <formula>"休"</formula>
    </cfRule>
  </conditionalFormatting>
  <conditionalFormatting sqref="F53:F54 F56:F58">
    <cfRule type="containsText" dxfId="1572" priority="1082" operator="containsText" text="外">
      <formula>NOT(ISERROR(SEARCH("外",F53)))</formula>
    </cfRule>
  </conditionalFormatting>
  <conditionalFormatting sqref="F57">
    <cfRule type="containsText" dxfId="1571" priority="1081" operator="containsText" text="－">
      <formula>NOT(ISERROR(SEARCH("－",F57)))</formula>
    </cfRule>
  </conditionalFormatting>
  <conditionalFormatting sqref="F53:F54 F56:F58">
    <cfRule type="containsText" dxfId="1570" priority="1080" operator="containsText" text="－">
      <formula>NOT(ISERROR(SEARCH("－",F53)))</formula>
    </cfRule>
  </conditionalFormatting>
  <conditionalFormatting sqref="F59">
    <cfRule type="containsText" dxfId="1569" priority="1078" operator="containsText" text="日">
      <formula>NOT(ISERROR(SEARCH("日",F59)))</formula>
    </cfRule>
    <cfRule type="containsText" dxfId="1568" priority="1079" operator="containsText" text="土">
      <formula>NOT(ISERROR(SEARCH("土",F59)))</formula>
    </cfRule>
  </conditionalFormatting>
  <conditionalFormatting sqref="F59">
    <cfRule type="containsText" dxfId="1567" priority="1071" operator="containsText" text="その他">
      <formula>NOT(ISERROR(SEARCH("その他",F59)))</formula>
    </cfRule>
    <cfRule type="containsText" dxfId="1566" priority="1072" operator="containsText" text="冬休">
      <formula>NOT(ISERROR(SEARCH("冬休",F59)))</formula>
    </cfRule>
    <cfRule type="containsText" dxfId="1565" priority="1073" operator="containsText" text="夏休">
      <formula>NOT(ISERROR(SEARCH("夏休",F59)))</formula>
    </cfRule>
    <cfRule type="containsText" dxfId="1564" priority="1074" operator="containsText" text="製作">
      <formula>NOT(ISERROR(SEARCH("製作",F59)))</formula>
    </cfRule>
    <cfRule type="cellIs" dxfId="1563" priority="1075" operator="equal">
      <formula>"中止,製作"</formula>
    </cfRule>
    <cfRule type="containsText" dxfId="1562" priority="1076" operator="containsText" text="中止,製作,夏休,冬休,その他">
      <formula>NOT(ISERROR(SEARCH("中止,製作,夏休,冬休,その他",F59)))</formula>
    </cfRule>
    <cfRule type="containsText" dxfId="1561" priority="1077" operator="containsText" text="中止">
      <formula>NOT(ISERROR(SEARCH("中止",F59)))</formula>
    </cfRule>
  </conditionalFormatting>
  <conditionalFormatting sqref="F64">
    <cfRule type="containsText" dxfId="1560" priority="1069" operator="containsText" text="日">
      <formula>NOT(ISERROR(SEARCH("日",F64)))</formula>
    </cfRule>
    <cfRule type="containsText" dxfId="1559" priority="1070" operator="containsText" text="土">
      <formula>NOT(ISERROR(SEARCH("土",F64)))</formula>
    </cfRule>
  </conditionalFormatting>
  <conditionalFormatting sqref="F64">
    <cfRule type="containsText" dxfId="1558" priority="1062" operator="containsText" text="その他">
      <formula>NOT(ISERROR(SEARCH("その他",F64)))</formula>
    </cfRule>
    <cfRule type="containsText" dxfId="1557" priority="1063" operator="containsText" text="冬休">
      <formula>NOT(ISERROR(SEARCH("冬休",F64)))</formula>
    </cfRule>
    <cfRule type="containsText" dxfId="1556" priority="1064" operator="containsText" text="夏休">
      <formula>NOT(ISERROR(SEARCH("夏休",F64)))</formula>
    </cfRule>
    <cfRule type="containsText" dxfId="1555" priority="1065" operator="containsText" text="製作">
      <formula>NOT(ISERROR(SEARCH("製作",F64)))</formula>
    </cfRule>
    <cfRule type="cellIs" dxfId="1554" priority="1066" operator="equal">
      <formula>"中止,製作"</formula>
    </cfRule>
    <cfRule type="containsText" dxfId="1553" priority="1067" operator="containsText" text="中止,製作,夏休,冬休,その他">
      <formula>NOT(ISERROR(SEARCH("中止,製作,夏休,冬休,その他",F64)))</formula>
    </cfRule>
    <cfRule type="containsText" dxfId="1552" priority="1068" operator="containsText" text="中止">
      <formula>NOT(ISERROR(SEARCH("中止",F64)))</formula>
    </cfRule>
  </conditionalFormatting>
  <conditionalFormatting sqref="F65:F68">
    <cfRule type="containsText" dxfId="1551" priority="1057" operator="containsText" text="退">
      <formula>NOT(ISERROR(SEARCH("退",F65)))</formula>
    </cfRule>
    <cfRule type="containsText" dxfId="1550" priority="1058" operator="containsText" text="入">
      <formula>NOT(ISERROR(SEARCH("入",F65)))</formula>
    </cfRule>
    <cfRule type="containsText" dxfId="1549" priority="1059" operator="containsText" text="入,退">
      <formula>NOT(ISERROR(SEARCH("入,退",F65)))</formula>
    </cfRule>
    <cfRule type="containsText" dxfId="1548" priority="1060" operator="containsText" text="入,退">
      <formula>NOT(ISERROR(SEARCH("入,退",F65)))</formula>
    </cfRule>
    <cfRule type="cellIs" dxfId="1547" priority="1061" operator="equal">
      <formula>"休"</formula>
    </cfRule>
  </conditionalFormatting>
  <conditionalFormatting sqref="F65:F68">
    <cfRule type="containsText" dxfId="1546" priority="1056" operator="containsText" text="外">
      <formula>NOT(ISERROR(SEARCH("外",F65)))</formula>
    </cfRule>
  </conditionalFormatting>
  <conditionalFormatting sqref="F65:F68">
    <cfRule type="containsText" dxfId="1545" priority="1055" operator="containsText" text="－">
      <formula>NOT(ISERROR(SEARCH("－",F65)))</formula>
    </cfRule>
  </conditionalFormatting>
  <conditionalFormatting sqref="F62:F63">
    <cfRule type="containsText" dxfId="1544" priority="1050" operator="containsText" text="退">
      <formula>NOT(ISERROR(SEARCH("退",F62)))</formula>
    </cfRule>
    <cfRule type="containsText" dxfId="1543" priority="1051" operator="containsText" text="入">
      <formula>NOT(ISERROR(SEARCH("入",F62)))</formula>
    </cfRule>
    <cfRule type="containsText" dxfId="1542" priority="1052" operator="containsText" text="入,退">
      <formula>NOT(ISERROR(SEARCH("入,退",F62)))</formula>
    </cfRule>
    <cfRule type="containsText" dxfId="1541" priority="1053" operator="containsText" text="入,退">
      <formula>NOT(ISERROR(SEARCH("入,退",F62)))</formula>
    </cfRule>
    <cfRule type="cellIs" dxfId="1540" priority="1054" operator="equal">
      <formula>"休"</formula>
    </cfRule>
  </conditionalFormatting>
  <conditionalFormatting sqref="F62:F63">
    <cfRule type="containsText" dxfId="1539" priority="1049" operator="containsText" text="外">
      <formula>NOT(ISERROR(SEARCH("外",F62)))</formula>
    </cfRule>
  </conditionalFormatting>
  <conditionalFormatting sqref="F62">
    <cfRule type="containsText" dxfId="1538" priority="1048" operator="containsText" text="－">
      <formula>NOT(ISERROR(SEARCH("－",F62)))</formula>
    </cfRule>
  </conditionalFormatting>
  <conditionalFormatting sqref="F62:F63">
    <cfRule type="containsText" dxfId="1537" priority="1047" operator="containsText" text="－">
      <formula>NOT(ISERROR(SEARCH("－",F62)))</formula>
    </cfRule>
  </conditionalFormatting>
  <conditionalFormatting sqref="G53:G54 G56:G58">
    <cfRule type="containsText" dxfId="1536" priority="1042" operator="containsText" text="退">
      <formula>NOT(ISERROR(SEARCH("退",G53)))</formula>
    </cfRule>
    <cfRule type="containsText" dxfId="1535" priority="1043" operator="containsText" text="入">
      <formula>NOT(ISERROR(SEARCH("入",G53)))</formula>
    </cfRule>
    <cfRule type="containsText" dxfId="1534" priority="1044" operator="containsText" text="入,退">
      <formula>NOT(ISERROR(SEARCH("入,退",G53)))</formula>
    </cfRule>
    <cfRule type="containsText" dxfId="1533" priority="1045" operator="containsText" text="入,退">
      <formula>NOT(ISERROR(SEARCH("入,退",G53)))</formula>
    </cfRule>
    <cfRule type="cellIs" dxfId="1532" priority="1046" operator="equal">
      <formula>"休"</formula>
    </cfRule>
  </conditionalFormatting>
  <conditionalFormatting sqref="G53:G54 G56:G58">
    <cfRule type="containsText" dxfId="1531" priority="1041" operator="containsText" text="外">
      <formula>NOT(ISERROR(SEARCH("外",G53)))</formula>
    </cfRule>
  </conditionalFormatting>
  <conditionalFormatting sqref="G57">
    <cfRule type="containsText" dxfId="1530" priority="1040" operator="containsText" text="－">
      <formula>NOT(ISERROR(SEARCH("－",G57)))</formula>
    </cfRule>
  </conditionalFormatting>
  <conditionalFormatting sqref="G53:G54 G56:G58">
    <cfRule type="containsText" dxfId="1529" priority="1039" operator="containsText" text="－">
      <formula>NOT(ISERROR(SEARCH("－",G53)))</formula>
    </cfRule>
  </conditionalFormatting>
  <conditionalFormatting sqref="G59">
    <cfRule type="containsText" dxfId="1528" priority="1037" operator="containsText" text="日">
      <formula>NOT(ISERROR(SEARCH("日",G59)))</formula>
    </cfRule>
    <cfRule type="containsText" dxfId="1527" priority="1038" operator="containsText" text="土">
      <formula>NOT(ISERROR(SEARCH("土",G59)))</formula>
    </cfRule>
  </conditionalFormatting>
  <conditionalFormatting sqref="G59">
    <cfRule type="containsText" dxfId="1526" priority="1030" operator="containsText" text="その他">
      <formula>NOT(ISERROR(SEARCH("その他",G59)))</formula>
    </cfRule>
    <cfRule type="containsText" dxfId="1525" priority="1031" operator="containsText" text="冬休">
      <formula>NOT(ISERROR(SEARCH("冬休",G59)))</formula>
    </cfRule>
    <cfRule type="containsText" dxfId="1524" priority="1032" operator="containsText" text="夏休">
      <formula>NOT(ISERROR(SEARCH("夏休",G59)))</formula>
    </cfRule>
    <cfRule type="containsText" dxfId="1523" priority="1033" operator="containsText" text="製作">
      <formula>NOT(ISERROR(SEARCH("製作",G59)))</formula>
    </cfRule>
    <cfRule type="cellIs" dxfId="1522" priority="1034" operator="equal">
      <formula>"中止,製作"</formula>
    </cfRule>
    <cfRule type="containsText" dxfId="1521" priority="1035" operator="containsText" text="中止,製作,夏休,冬休,その他">
      <formula>NOT(ISERROR(SEARCH("中止,製作,夏休,冬休,その他",G59)))</formula>
    </cfRule>
    <cfRule type="containsText" dxfId="1520" priority="1036" operator="containsText" text="中止">
      <formula>NOT(ISERROR(SEARCH("中止",G59)))</formula>
    </cfRule>
  </conditionalFormatting>
  <conditionalFormatting sqref="G64">
    <cfRule type="containsText" dxfId="1519" priority="1028" operator="containsText" text="日">
      <formula>NOT(ISERROR(SEARCH("日",G64)))</formula>
    </cfRule>
    <cfRule type="containsText" dxfId="1518" priority="1029" operator="containsText" text="土">
      <formula>NOT(ISERROR(SEARCH("土",G64)))</formula>
    </cfRule>
  </conditionalFormatting>
  <conditionalFormatting sqref="G64">
    <cfRule type="containsText" dxfId="1517" priority="1021" operator="containsText" text="その他">
      <formula>NOT(ISERROR(SEARCH("その他",G64)))</formula>
    </cfRule>
    <cfRule type="containsText" dxfId="1516" priority="1022" operator="containsText" text="冬休">
      <formula>NOT(ISERROR(SEARCH("冬休",G64)))</formula>
    </cfRule>
    <cfRule type="containsText" dxfId="1515" priority="1023" operator="containsText" text="夏休">
      <formula>NOT(ISERROR(SEARCH("夏休",G64)))</formula>
    </cfRule>
    <cfRule type="containsText" dxfId="1514" priority="1024" operator="containsText" text="製作">
      <formula>NOT(ISERROR(SEARCH("製作",G64)))</formula>
    </cfRule>
    <cfRule type="cellIs" dxfId="1513" priority="1025" operator="equal">
      <formula>"中止,製作"</formula>
    </cfRule>
    <cfRule type="containsText" dxfId="1512" priority="1026" operator="containsText" text="中止,製作,夏休,冬休,その他">
      <formula>NOT(ISERROR(SEARCH("中止,製作,夏休,冬休,その他",G64)))</formula>
    </cfRule>
    <cfRule type="containsText" dxfId="1511" priority="1027" operator="containsText" text="中止">
      <formula>NOT(ISERROR(SEARCH("中止",G64)))</formula>
    </cfRule>
  </conditionalFormatting>
  <conditionalFormatting sqref="G65:G68">
    <cfRule type="containsText" dxfId="1510" priority="1016" operator="containsText" text="退">
      <formula>NOT(ISERROR(SEARCH("退",G65)))</formula>
    </cfRule>
    <cfRule type="containsText" dxfId="1509" priority="1017" operator="containsText" text="入">
      <formula>NOT(ISERROR(SEARCH("入",G65)))</formula>
    </cfRule>
    <cfRule type="containsText" dxfId="1508" priority="1018" operator="containsText" text="入,退">
      <formula>NOT(ISERROR(SEARCH("入,退",G65)))</formula>
    </cfRule>
    <cfRule type="containsText" dxfId="1507" priority="1019" operator="containsText" text="入,退">
      <formula>NOT(ISERROR(SEARCH("入,退",G65)))</formula>
    </cfRule>
    <cfRule type="cellIs" dxfId="1506" priority="1020" operator="equal">
      <formula>"休"</formula>
    </cfRule>
  </conditionalFormatting>
  <conditionalFormatting sqref="G65:G68">
    <cfRule type="containsText" dxfId="1505" priority="1015" operator="containsText" text="外">
      <formula>NOT(ISERROR(SEARCH("外",G65)))</formula>
    </cfRule>
  </conditionalFormatting>
  <conditionalFormatting sqref="G65:G68">
    <cfRule type="containsText" dxfId="1504" priority="1014" operator="containsText" text="－">
      <formula>NOT(ISERROR(SEARCH("－",G65)))</formula>
    </cfRule>
  </conditionalFormatting>
  <conditionalFormatting sqref="G62:G63">
    <cfRule type="containsText" dxfId="1503" priority="1009" operator="containsText" text="退">
      <formula>NOT(ISERROR(SEARCH("退",G62)))</formula>
    </cfRule>
    <cfRule type="containsText" dxfId="1502" priority="1010" operator="containsText" text="入">
      <formula>NOT(ISERROR(SEARCH("入",G62)))</formula>
    </cfRule>
    <cfRule type="containsText" dxfId="1501" priority="1011" operator="containsText" text="入,退">
      <formula>NOT(ISERROR(SEARCH("入,退",G62)))</formula>
    </cfRule>
    <cfRule type="containsText" dxfId="1500" priority="1012" operator="containsText" text="入,退">
      <formula>NOT(ISERROR(SEARCH("入,退",G62)))</formula>
    </cfRule>
    <cfRule type="cellIs" dxfId="1499" priority="1013" operator="equal">
      <formula>"休"</formula>
    </cfRule>
  </conditionalFormatting>
  <conditionalFormatting sqref="G62:G63">
    <cfRule type="containsText" dxfId="1498" priority="1008" operator="containsText" text="外">
      <formula>NOT(ISERROR(SEARCH("外",G62)))</formula>
    </cfRule>
  </conditionalFormatting>
  <conditionalFormatting sqref="G62">
    <cfRule type="containsText" dxfId="1497" priority="1007" operator="containsText" text="－">
      <formula>NOT(ISERROR(SEARCH("－",G62)))</formula>
    </cfRule>
  </conditionalFormatting>
  <conditionalFormatting sqref="G62:G63">
    <cfRule type="containsText" dxfId="1496" priority="1006" operator="containsText" text="－">
      <formula>NOT(ISERROR(SEARCH("－",G62)))</formula>
    </cfRule>
  </conditionalFormatting>
  <conditionalFormatting sqref="AN40 AN45:AN52 AN69:AN76 AN93:AN100 AN117:AN124 AN141:AN148 AN165:AN172 AN189:AN196 AN213:AN220 AN237:AN244 AN261:AN268 AN285:AN292 AN309:AN316 AN333:AN340 AN357:AN364 AN381:AN388 AN405:AN412 AN429:AN436 AN453:AN460 AN477:AN484 AN501:AN508 AN525:AN1048576 AN1:AN35">
    <cfRule type="cellIs" dxfId="1495" priority="1005" operator="equal">
      <formula>0</formula>
    </cfRule>
  </conditionalFormatting>
  <conditionalFormatting sqref="AN36:AN39">
    <cfRule type="cellIs" dxfId="1494" priority="1004" operator="equal">
      <formula>0</formula>
    </cfRule>
  </conditionalFormatting>
  <conditionalFormatting sqref="AN41:AN44">
    <cfRule type="cellIs" dxfId="1493" priority="1003" operator="equal">
      <formula>0</formula>
    </cfRule>
  </conditionalFormatting>
  <conditionalFormatting sqref="AN64 AN53:AN59">
    <cfRule type="cellIs" dxfId="1492" priority="1002" operator="equal">
      <formula>0</formula>
    </cfRule>
  </conditionalFormatting>
  <conditionalFormatting sqref="AN60:AN63">
    <cfRule type="cellIs" dxfId="1491" priority="1001" operator="equal">
      <formula>0</formula>
    </cfRule>
  </conditionalFormatting>
  <conditionalFormatting sqref="AN65:AN68">
    <cfRule type="cellIs" dxfId="1490" priority="1000" operator="equal">
      <formula>0</formula>
    </cfRule>
  </conditionalFormatting>
  <conditionalFormatting sqref="AN88 AN77:AN83">
    <cfRule type="cellIs" dxfId="1489" priority="999" operator="equal">
      <formula>0</formula>
    </cfRule>
  </conditionalFormatting>
  <conditionalFormatting sqref="AN84:AN87">
    <cfRule type="cellIs" dxfId="1488" priority="998" operator="equal">
      <formula>0</formula>
    </cfRule>
  </conditionalFormatting>
  <conditionalFormatting sqref="AN89:AN92">
    <cfRule type="cellIs" dxfId="1487" priority="997" operator="equal">
      <formula>0</formula>
    </cfRule>
  </conditionalFormatting>
  <conditionalFormatting sqref="AN112 AN101:AN107">
    <cfRule type="cellIs" dxfId="1486" priority="996" operator="equal">
      <formula>0</formula>
    </cfRule>
  </conditionalFormatting>
  <conditionalFormatting sqref="AN108:AN111">
    <cfRule type="cellIs" dxfId="1485" priority="995" operator="equal">
      <formula>0</formula>
    </cfRule>
  </conditionalFormatting>
  <conditionalFormatting sqref="AN113:AN116">
    <cfRule type="cellIs" dxfId="1484" priority="994" operator="equal">
      <formula>0</formula>
    </cfRule>
  </conditionalFormatting>
  <conditionalFormatting sqref="AN136 AN125:AN131">
    <cfRule type="cellIs" dxfId="1483" priority="993" operator="equal">
      <formula>0</formula>
    </cfRule>
  </conditionalFormatting>
  <conditionalFormatting sqref="AN132:AN135">
    <cfRule type="cellIs" dxfId="1482" priority="992" operator="equal">
      <formula>0</formula>
    </cfRule>
  </conditionalFormatting>
  <conditionalFormatting sqref="AN137:AN140">
    <cfRule type="cellIs" dxfId="1481" priority="991" operator="equal">
      <formula>0</formula>
    </cfRule>
  </conditionalFormatting>
  <conditionalFormatting sqref="AN160 AN149:AN155">
    <cfRule type="cellIs" dxfId="1480" priority="990" operator="equal">
      <formula>0</formula>
    </cfRule>
  </conditionalFormatting>
  <conditionalFormatting sqref="AN156:AN159">
    <cfRule type="cellIs" dxfId="1479" priority="989" operator="equal">
      <formula>0</formula>
    </cfRule>
  </conditionalFormatting>
  <conditionalFormatting sqref="AN161:AN164">
    <cfRule type="cellIs" dxfId="1478" priority="988" operator="equal">
      <formula>0</formula>
    </cfRule>
  </conditionalFormatting>
  <conditionalFormatting sqref="AN184 AN173:AN179">
    <cfRule type="cellIs" dxfId="1477" priority="987" operator="equal">
      <formula>0</formula>
    </cfRule>
  </conditionalFormatting>
  <conditionalFormatting sqref="AN180:AN183">
    <cfRule type="cellIs" dxfId="1476" priority="986" operator="equal">
      <formula>0</formula>
    </cfRule>
  </conditionalFormatting>
  <conditionalFormatting sqref="AN185:AN188">
    <cfRule type="cellIs" dxfId="1475" priority="985" operator="equal">
      <formula>0</formula>
    </cfRule>
  </conditionalFormatting>
  <conditionalFormatting sqref="AN208 AN197:AN203">
    <cfRule type="cellIs" dxfId="1474" priority="984" operator="equal">
      <formula>0</formula>
    </cfRule>
  </conditionalFormatting>
  <conditionalFormatting sqref="AN204:AN207">
    <cfRule type="cellIs" dxfId="1473" priority="983" operator="equal">
      <formula>0</formula>
    </cfRule>
  </conditionalFormatting>
  <conditionalFormatting sqref="AN209:AN212">
    <cfRule type="cellIs" dxfId="1472" priority="982" operator="equal">
      <formula>0</formula>
    </cfRule>
  </conditionalFormatting>
  <conditionalFormatting sqref="AN232 AN221:AN227">
    <cfRule type="cellIs" dxfId="1471" priority="981" operator="equal">
      <formula>0</formula>
    </cfRule>
  </conditionalFormatting>
  <conditionalFormatting sqref="AN228:AN231">
    <cfRule type="cellIs" dxfId="1470" priority="980" operator="equal">
      <formula>0</formula>
    </cfRule>
  </conditionalFormatting>
  <conditionalFormatting sqref="AN233:AN236">
    <cfRule type="cellIs" dxfId="1469" priority="979" operator="equal">
      <formula>0</formula>
    </cfRule>
  </conditionalFormatting>
  <conditionalFormatting sqref="AN256 AN245:AN251">
    <cfRule type="cellIs" dxfId="1468" priority="978" operator="equal">
      <formula>0</formula>
    </cfRule>
  </conditionalFormatting>
  <conditionalFormatting sqref="AN252:AN255">
    <cfRule type="cellIs" dxfId="1467" priority="977" operator="equal">
      <formula>0</formula>
    </cfRule>
  </conditionalFormatting>
  <conditionalFormatting sqref="AN257:AN260">
    <cfRule type="cellIs" dxfId="1466" priority="976" operator="equal">
      <formula>0</formula>
    </cfRule>
  </conditionalFormatting>
  <conditionalFormatting sqref="AN280 AN269:AN275">
    <cfRule type="cellIs" dxfId="1465" priority="975" operator="equal">
      <formula>0</formula>
    </cfRule>
  </conditionalFormatting>
  <conditionalFormatting sqref="AN276:AN279">
    <cfRule type="cellIs" dxfId="1464" priority="974" operator="equal">
      <formula>0</formula>
    </cfRule>
  </conditionalFormatting>
  <conditionalFormatting sqref="AN281:AN284">
    <cfRule type="cellIs" dxfId="1463" priority="973" operator="equal">
      <formula>0</formula>
    </cfRule>
  </conditionalFormatting>
  <conditionalFormatting sqref="AN304 AN293:AN299">
    <cfRule type="cellIs" dxfId="1462" priority="972" operator="equal">
      <formula>0</formula>
    </cfRule>
  </conditionalFormatting>
  <conditionalFormatting sqref="AN300:AN303">
    <cfRule type="cellIs" dxfId="1461" priority="971" operator="equal">
      <formula>0</formula>
    </cfRule>
  </conditionalFormatting>
  <conditionalFormatting sqref="AN305:AN308">
    <cfRule type="cellIs" dxfId="1460" priority="970" operator="equal">
      <formula>0</formula>
    </cfRule>
  </conditionalFormatting>
  <conditionalFormatting sqref="AN328 AN317:AN323">
    <cfRule type="cellIs" dxfId="1459" priority="969" operator="equal">
      <formula>0</formula>
    </cfRule>
  </conditionalFormatting>
  <conditionalFormatting sqref="AN324:AN327">
    <cfRule type="cellIs" dxfId="1458" priority="968" operator="equal">
      <formula>0</formula>
    </cfRule>
  </conditionalFormatting>
  <conditionalFormatting sqref="AN329:AN332">
    <cfRule type="cellIs" dxfId="1457" priority="967" operator="equal">
      <formula>0</formula>
    </cfRule>
  </conditionalFormatting>
  <conditionalFormatting sqref="AN352 AN341:AN347">
    <cfRule type="cellIs" dxfId="1456" priority="966" operator="equal">
      <formula>0</formula>
    </cfRule>
  </conditionalFormatting>
  <conditionalFormatting sqref="AN348:AN351">
    <cfRule type="cellIs" dxfId="1455" priority="965" operator="equal">
      <formula>0</formula>
    </cfRule>
  </conditionalFormatting>
  <conditionalFormatting sqref="AN353:AN356">
    <cfRule type="cellIs" dxfId="1454" priority="964" operator="equal">
      <formula>0</formula>
    </cfRule>
  </conditionalFormatting>
  <conditionalFormatting sqref="AN376 AN365:AN371">
    <cfRule type="cellIs" dxfId="1453" priority="963" operator="equal">
      <formula>0</formula>
    </cfRule>
  </conditionalFormatting>
  <conditionalFormatting sqref="AN372:AN375">
    <cfRule type="cellIs" dxfId="1452" priority="962" operator="equal">
      <formula>0</formula>
    </cfRule>
  </conditionalFormatting>
  <conditionalFormatting sqref="AN377:AN380">
    <cfRule type="cellIs" dxfId="1451" priority="961" operator="equal">
      <formula>0</formula>
    </cfRule>
  </conditionalFormatting>
  <conditionalFormatting sqref="AN400 AN389:AN395">
    <cfRule type="cellIs" dxfId="1450" priority="960" operator="equal">
      <formula>0</formula>
    </cfRule>
  </conditionalFormatting>
  <conditionalFormatting sqref="AN396:AN399">
    <cfRule type="cellIs" dxfId="1449" priority="959" operator="equal">
      <formula>0</formula>
    </cfRule>
  </conditionalFormatting>
  <conditionalFormatting sqref="AN401:AN404">
    <cfRule type="cellIs" dxfId="1448" priority="958" operator="equal">
      <formula>0</formula>
    </cfRule>
  </conditionalFormatting>
  <conditionalFormatting sqref="AN424 AN413:AN419">
    <cfRule type="cellIs" dxfId="1447" priority="957" operator="equal">
      <formula>0</formula>
    </cfRule>
  </conditionalFormatting>
  <conditionalFormatting sqref="AN420:AN423">
    <cfRule type="cellIs" dxfId="1446" priority="956" operator="equal">
      <formula>0</formula>
    </cfRule>
  </conditionalFormatting>
  <conditionalFormatting sqref="AN425:AN428">
    <cfRule type="cellIs" dxfId="1445" priority="955" operator="equal">
      <formula>0</formula>
    </cfRule>
  </conditionalFormatting>
  <conditionalFormatting sqref="AN448 AN437:AN443">
    <cfRule type="cellIs" dxfId="1444" priority="954" operator="equal">
      <formula>0</formula>
    </cfRule>
  </conditionalFormatting>
  <conditionalFormatting sqref="AN444:AN447">
    <cfRule type="cellIs" dxfId="1443" priority="953" operator="equal">
      <formula>0</formula>
    </cfRule>
  </conditionalFormatting>
  <conditionalFormatting sqref="AN449:AN452">
    <cfRule type="cellIs" dxfId="1442" priority="952" operator="equal">
      <formula>0</formula>
    </cfRule>
  </conditionalFormatting>
  <conditionalFormatting sqref="AN472 AN461:AN467">
    <cfRule type="cellIs" dxfId="1441" priority="951" operator="equal">
      <formula>0</formula>
    </cfRule>
  </conditionalFormatting>
  <conditionalFormatting sqref="AN468:AN471">
    <cfRule type="cellIs" dxfId="1440" priority="950" operator="equal">
      <formula>0</formula>
    </cfRule>
  </conditionalFormatting>
  <conditionalFormatting sqref="AN473:AN476">
    <cfRule type="cellIs" dxfId="1439" priority="949" operator="equal">
      <formula>0</formula>
    </cfRule>
  </conditionalFormatting>
  <conditionalFormatting sqref="AN496 AN485:AN491">
    <cfRule type="cellIs" dxfId="1438" priority="948" operator="equal">
      <formula>0</formula>
    </cfRule>
  </conditionalFormatting>
  <conditionalFormatting sqref="AN492:AN495">
    <cfRule type="cellIs" dxfId="1437" priority="947" operator="equal">
      <formula>0</formula>
    </cfRule>
  </conditionalFormatting>
  <conditionalFormatting sqref="AN497:AN500">
    <cfRule type="cellIs" dxfId="1436" priority="946" operator="equal">
      <formula>0</formula>
    </cfRule>
  </conditionalFormatting>
  <conditionalFormatting sqref="AN520 AN509:AN515">
    <cfRule type="cellIs" dxfId="1435" priority="945" operator="equal">
      <formula>0</formula>
    </cfRule>
  </conditionalFormatting>
  <conditionalFormatting sqref="AN516:AN519">
    <cfRule type="cellIs" dxfId="1434" priority="944" operator="equal">
      <formula>0</formula>
    </cfRule>
  </conditionalFormatting>
  <conditionalFormatting sqref="AN521:AN524">
    <cfRule type="cellIs" dxfId="1433" priority="943" operator="equal">
      <formula>0</formula>
    </cfRule>
  </conditionalFormatting>
  <conditionalFormatting sqref="F55:G55">
    <cfRule type="containsText" dxfId="1432" priority="938" operator="containsText" text="退">
      <formula>NOT(ISERROR(SEARCH("退",F55)))</formula>
    </cfRule>
    <cfRule type="containsText" dxfId="1431" priority="939" operator="containsText" text="入">
      <formula>NOT(ISERROR(SEARCH("入",F55)))</formula>
    </cfRule>
    <cfRule type="containsText" dxfId="1430" priority="940" operator="containsText" text="入,退">
      <formula>NOT(ISERROR(SEARCH("入,退",F55)))</formula>
    </cfRule>
    <cfRule type="containsText" dxfId="1429" priority="941" operator="containsText" text="入,退">
      <formula>NOT(ISERROR(SEARCH("入,退",F55)))</formula>
    </cfRule>
    <cfRule type="cellIs" dxfId="1428" priority="942" operator="equal">
      <formula>"休"</formula>
    </cfRule>
  </conditionalFormatting>
  <conditionalFormatting sqref="F55:G55">
    <cfRule type="containsText" dxfId="1427" priority="937" operator="containsText" text="外">
      <formula>NOT(ISERROR(SEARCH("外",F55)))</formula>
    </cfRule>
  </conditionalFormatting>
  <conditionalFormatting sqref="F55:G55">
    <cfRule type="containsText" dxfId="1426" priority="936" operator="containsText" text="－">
      <formula>NOT(ISERROR(SEARCH("－",F55)))</formula>
    </cfRule>
  </conditionalFormatting>
  <conditionalFormatting sqref="F78:G78">
    <cfRule type="containsText" dxfId="1425" priority="931" operator="containsText" text="退">
      <formula>NOT(ISERROR(SEARCH("退",F78)))</formula>
    </cfRule>
    <cfRule type="containsText" dxfId="1424" priority="932" operator="containsText" text="入">
      <formula>NOT(ISERROR(SEARCH("入",F78)))</formula>
    </cfRule>
    <cfRule type="containsText" dxfId="1423" priority="933" operator="containsText" text="入,退">
      <formula>NOT(ISERROR(SEARCH("入,退",F78)))</formula>
    </cfRule>
    <cfRule type="containsText" dxfId="1422" priority="934" operator="containsText" text="入,退">
      <formula>NOT(ISERROR(SEARCH("入,退",F78)))</formula>
    </cfRule>
    <cfRule type="cellIs" dxfId="1421" priority="935" operator="equal">
      <formula>"休"</formula>
    </cfRule>
  </conditionalFormatting>
  <conditionalFormatting sqref="F78:G78">
    <cfRule type="containsText" dxfId="1420" priority="930" operator="containsText" text="外">
      <formula>NOT(ISERROR(SEARCH("外",F78)))</formula>
    </cfRule>
  </conditionalFormatting>
  <conditionalFormatting sqref="F78:G78">
    <cfRule type="containsText" dxfId="1419" priority="929" operator="containsText" text="－">
      <formula>NOT(ISERROR(SEARCH("－",F78)))</formula>
    </cfRule>
  </conditionalFormatting>
  <conditionalFormatting sqref="J79:K79">
    <cfRule type="containsText" dxfId="1418" priority="924" operator="containsText" text="退">
      <formula>NOT(ISERROR(SEARCH("退",J79)))</formula>
    </cfRule>
    <cfRule type="containsText" dxfId="1417" priority="925" operator="containsText" text="入">
      <formula>NOT(ISERROR(SEARCH("入",J79)))</formula>
    </cfRule>
    <cfRule type="containsText" dxfId="1416" priority="926" operator="containsText" text="入,退">
      <formula>NOT(ISERROR(SEARCH("入,退",J79)))</formula>
    </cfRule>
    <cfRule type="containsText" dxfId="1415" priority="927" operator="containsText" text="入,退">
      <formula>NOT(ISERROR(SEARCH("入,退",J79)))</formula>
    </cfRule>
    <cfRule type="cellIs" dxfId="1414" priority="928" operator="equal">
      <formula>"休"</formula>
    </cfRule>
  </conditionalFormatting>
  <conditionalFormatting sqref="J79:K79">
    <cfRule type="containsText" dxfId="1413" priority="923" operator="containsText" text="外">
      <formula>NOT(ISERROR(SEARCH("外",J79)))</formula>
    </cfRule>
  </conditionalFormatting>
  <conditionalFormatting sqref="J79:K79">
    <cfRule type="containsText" dxfId="1412" priority="922" operator="containsText" text="－">
      <formula>NOT(ISERROR(SEARCH("－",J79)))</formula>
    </cfRule>
  </conditionalFormatting>
  <conditionalFormatting sqref="Q79:R79">
    <cfRule type="containsText" dxfId="1411" priority="917" operator="containsText" text="退">
      <formula>NOT(ISERROR(SEARCH("退",Q79)))</formula>
    </cfRule>
    <cfRule type="containsText" dxfId="1410" priority="918" operator="containsText" text="入">
      <formula>NOT(ISERROR(SEARCH("入",Q79)))</formula>
    </cfRule>
    <cfRule type="containsText" dxfId="1409" priority="919" operator="containsText" text="入,退">
      <formula>NOT(ISERROR(SEARCH("入,退",Q79)))</formula>
    </cfRule>
    <cfRule type="containsText" dxfId="1408" priority="920" operator="containsText" text="入,退">
      <formula>NOT(ISERROR(SEARCH("入,退",Q79)))</formula>
    </cfRule>
    <cfRule type="cellIs" dxfId="1407" priority="921" operator="equal">
      <formula>"休"</formula>
    </cfRule>
  </conditionalFormatting>
  <conditionalFormatting sqref="Q79:R79">
    <cfRule type="containsText" dxfId="1406" priority="916" operator="containsText" text="外">
      <formula>NOT(ISERROR(SEARCH("外",Q79)))</formula>
    </cfRule>
  </conditionalFormatting>
  <conditionalFormatting sqref="Q79:R79">
    <cfRule type="containsText" dxfId="1405" priority="915" operator="containsText" text="－">
      <formula>NOT(ISERROR(SEARCH("－",Q79)))</formula>
    </cfRule>
  </conditionalFormatting>
  <conditionalFormatting sqref="X79:Y79">
    <cfRule type="containsText" dxfId="1404" priority="910" operator="containsText" text="退">
      <formula>NOT(ISERROR(SEARCH("退",X79)))</formula>
    </cfRule>
    <cfRule type="containsText" dxfId="1403" priority="911" operator="containsText" text="入">
      <formula>NOT(ISERROR(SEARCH("入",X79)))</formula>
    </cfRule>
    <cfRule type="containsText" dxfId="1402" priority="912" operator="containsText" text="入,退">
      <formula>NOT(ISERROR(SEARCH("入,退",X79)))</formula>
    </cfRule>
    <cfRule type="containsText" dxfId="1401" priority="913" operator="containsText" text="入,退">
      <formula>NOT(ISERROR(SEARCH("入,退",X79)))</formula>
    </cfRule>
    <cfRule type="cellIs" dxfId="1400" priority="914" operator="equal">
      <formula>"休"</formula>
    </cfRule>
  </conditionalFormatting>
  <conditionalFormatting sqref="X79:Y79">
    <cfRule type="containsText" dxfId="1399" priority="909" operator="containsText" text="外">
      <formula>NOT(ISERROR(SEARCH("外",X79)))</formula>
    </cfRule>
  </conditionalFormatting>
  <conditionalFormatting sqref="X79:Y79">
    <cfRule type="containsText" dxfId="1398" priority="908" operator="containsText" text="－">
      <formula>NOT(ISERROR(SEARCH("－",X79)))</formula>
    </cfRule>
  </conditionalFormatting>
  <conditionalFormatting sqref="AE79:AF79">
    <cfRule type="containsText" dxfId="1397" priority="903" operator="containsText" text="退">
      <formula>NOT(ISERROR(SEARCH("退",AE79)))</formula>
    </cfRule>
    <cfRule type="containsText" dxfId="1396" priority="904" operator="containsText" text="入">
      <formula>NOT(ISERROR(SEARCH("入",AE79)))</formula>
    </cfRule>
    <cfRule type="containsText" dxfId="1395" priority="905" operator="containsText" text="入,退">
      <formula>NOT(ISERROR(SEARCH("入,退",AE79)))</formula>
    </cfRule>
    <cfRule type="containsText" dxfId="1394" priority="906" operator="containsText" text="入,退">
      <formula>NOT(ISERROR(SEARCH("入,退",AE79)))</formula>
    </cfRule>
    <cfRule type="cellIs" dxfId="1393" priority="907" operator="equal">
      <formula>"休"</formula>
    </cfRule>
  </conditionalFormatting>
  <conditionalFormatting sqref="AE79:AF79">
    <cfRule type="containsText" dxfId="1392" priority="902" operator="containsText" text="外">
      <formula>NOT(ISERROR(SEARCH("外",AE79)))</formula>
    </cfRule>
  </conditionalFormatting>
  <conditionalFormatting sqref="AE79:AF79">
    <cfRule type="containsText" dxfId="1391" priority="901" operator="containsText" text="－">
      <formula>NOT(ISERROR(SEARCH("－",AE79)))</formula>
    </cfRule>
  </conditionalFormatting>
  <conditionalFormatting sqref="F81">
    <cfRule type="containsText" dxfId="1390" priority="896" operator="containsText" text="退">
      <formula>NOT(ISERROR(SEARCH("退",F81)))</formula>
    </cfRule>
    <cfRule type="containsText" dxfId="1389" priority="897" operator="containsText" text="入">
      <formula>NOT(ISERROR(SEARCH("入",F81)))</formula>
    </cfRule>
    <cfRule type="containsText" dxfId="1388" priority="898" operator="containsText" text="入,退">
      <formula>NOT(ISERROR(SEARCH("入,退",F81)))</formula>
    </cfRule>
    <cfRule type="containsText" dxfId="1387" priority="899" operator="containsText" text="入,退">
      <formula>NOT(ISERROR(SEARCH("入,退",F81)))</formula>
    </cfRule>
    <cfRule type="cellIs" dxfId="1386" priority="900" operator="equal">
      <formula>"休"</formula>
    </cfRule>
  </conditionalFormatting>
  <conditionalFormatting sqref="F81">
    <cfRule type="containsText" dxfId="1385" priority="895" operator="containsText" text="外">
      <formula>NOT(ISERROR(SEARCH("外",F81)))</formula>
    </cfRule>
  </conditionalFormatting>
  <conditionalFormatting sqref="F81">
    <cfRule type="containsText" dxfId="1384" priority="894" operator="containsText" text="－">
      <formula>NOT(ISERROR(SEARCH("－",F81)))</formula>
    </cfRule>
  </conditionalFormatting>
  <conditionalFormatting sqref="M81">
    <cfRule type="containsText" dxfId="1383" priority="889" operator="containsText" text="退">
      <formula>NOT(ISERROR(SEARCH("退",M81)))</formula>
    </cfRule>
    <cfRule type="containsText" dxfId="1382" priority="890" operator="containsText" text="入">
      <formula>NOT(ISERROR(SEARCH("入",M81)))</formula>
    </cfRule>
    <cfRule type="containsText" dxfId="1381" priority="891" operator="containsText" text="入,退">
      <formula>NOT(ISERROR(SEARCH("入,退",M81)))</formula>
    </cfRule>
    <cfRule type="containsText" dxfId="1380" priority="892" operator="containsText" text="入,退">
      <formula>NOT(ISERROR(SEARCH("入,退",M81)))</formula>
    </cfRule>
    <cfRule type="cellIs" dxfId="1379" priority="893" operator="equal">
      <formula>"休"</formula>
    </cfRule>
  </conditionalFormatting>
  <conditionalFormatting sqref="M81">
    <cfRule type="containsText" dxfId="1378" priority="888" operator="containsText" text="外">
      <formula>NOT(ISERROR(SEARCH("外",M81)))</formula>
    </cfRule>
  </conditionalFormatting>
  <conditionalFormatting sqref="M81">
    <cfRule type="containsText" dxfId="1377" priority="887" operator="containsText" text="－">
      <formula>NOT(ISERROR(SEARCH("－",M81)))</formula>
    </cfRule>
  </conditionalFormatting>
  <conditionalFormatting sqref="T81">
    <cfRule type="containsText" dxfId="1376" priority="882" operator="containsText" text="退">
      <formula>NOT(ISERROR(SEARCH("退",T81)))</formula>
    </cfRule>
    <cfRule type="containsText" dxfId="1375" priority="883" operator="containsText" text="入">
      <formula>NOT(ISERROR(SEARCH("入",T81)))</formula>
    </cfRule>
    <cfRule type="containsText" dxfId="1374" priority="884" operator="containsText" text="入,退">
      <formula>NOT(ISERROR(SEARCH("入,退",T81)))</formula>
    </cfRule>
    <cfRule type="containsText" dxfId="1373" priority="885" operator="containsText" text="入,退">
      <formula>NOT(ISERROR(SEARCH("入,退",T81)))</formula>
    </cfRule>
    <cfRule type="cellIs" dxfId="1372" priority="886" operator="equal">
      <formula>"休"</formula>
    </cfRule>
  </conditionalFormatting>
  <conditionalFormatting sqref="T81">
    <cfRule type="containsText" dxfId="1371" priority="881" operator="containsText" text="外">
      <formula>NOT(ISERROR(SEARCH("外",T81)))</formula>
    </cfRule>
  </conditionalFormatting>
  <conditionalFormatting sqref="T81">
    <cfRule type="containsText" dxfId="1370" priority="880" operator="containsText" text="－">
      <formula>NOT(ISERROR(SEARCH("－",T81)))</formula>
    </cfRule>
  </conditionalFormatting>
  <conditionalFormatting sqref="F60 H60:I60">
    <cfRule type="containsText" dxfId="1369" priority="879" operator="containsText" text="－">
      <formula>NOT(ISERROR(SEARCH("－",F60)))</formula>
    </cfRule>
  </conditionalFormatting>
  <conditionalFormatting sqref="F60 H60:I60">
    <cfRule type="containsText" dxfId="1368" priority="874" operator="containsText" text="退">
      <formula>NOT(ISERROR(SEARCH("退",F60)))</formula>
    </cfRule>
    <cfRule type="containsText" dxfId="1367" priority="875" operator="containsText" text="入">
      <formula>NOT(ISERROR(SEARCH("入",F60)))</formula>
    </cfRule>
    <cfRule type="containsText" dxfId="1366" priority="876" operator="containsText" text="入,退">
      <formula>NOT(ISERROR(SEARCH("入,退",F60)))</formula>
    </cfRule>
    <cfRule type="containsText" dxfId="1365" priority="877" operator="containsText" text="入,退">
      <formula>NOT(ISERROR(SEARCH("入,退",F60)))</formula>
    </cfRule>
    <cfRule type="cellIs" dxfId="1364" priority="878" operator="equal">
      <formula>"休"</formula>
    </cfRule>
  </conditionalFormatting>
  <conditionalFormatting sqref="F60 H60:I60">
    <cfRule type="containsText" dxfId="1363" priority="873" operator="containsText" text="外">
      <formula>NOT(ISERROR(SEARCH("外",F60)))</formula>
    </cfRule>
  </conditionalFormatting>
  <conditionalFormatting sqref="F61 H61:I61">
    <cfRule type="containsText" dxfId="1362" priority="872" operator="containsText" text="－">
      <formula>NOT(ISERROR(SEARCH("－",F61)))</formula>
    </cfRule>
  </conditionalFormatting>
  <conditionalFormatting sqref="F61 H61:I61">
    <cfRule type="containsText" dxfId="1361" priority="867" operator="containsText" text="退">
      <formula>NOT(ISERROR(SEARCH("退",F61)))</formula>
    </cfRule>
    <cfRule type="containsText" dxfId="1360" priority="868" operator="containsText" text="入">
      <formula>NOT(ISERROR(SEARCH("入",F61)))</formula>
    </cfRule>
    <cfRule type="containsText" dxfId="1359" priority="869" operator="containsText" text="入,退">
      <formula>NOT(ISERROR(SEARCH("入,退",F61)))</formula>
    </cfRule>
    <cfRule type="containsText" dxfId="1358" priority="870" operator="containsText" text="入,退">
      <formula>NOT(ISERROR(SEARCH("入,退",F61)))</formula>
    </cfRule>
    <cfRule type="cellIs" dxfId="1357" priority="871" operator="equal">
      <formula>"休"</formula>
    </cfRule>
  </conditionalFormatting>
  <conditionalFormatting sqref="F61 H61:I61">
    <cfRule type="containsText" dxfId="1356" priority="866" operator="containsText" text="外">
      <formula>NOT(ISERROR(SEARCH("外",F61)))</formula>
    </cfRule>
  </conditionalFormatting>
  <conditionalFormatting sqref="F100:AJ100">
    <cfRule type="containsText" dxfId="1355" priority="864" operator="containsText" text="日">
      <formula>NOT(ISERROR(SEARCH("日",F100)))</formula>
    </cfRule>
    <cfRule type="containsText" dxfId="1354" priority="865" operator="containsText" text="土">
      <formula>NOT(ISERROR(SEARCH("土",F100)))</formula>
    </cfRule>
  </conditionalFormatting>
  <conditionalFormatting sqref="F100:AJ100">
    <cfRule type="containsText" dxfId="1353" priority="857" operator="containsText" text="その他">
      <formula>NOT(ISERROR(SEARCH("その他",F100)))</formula>
    </cfRule>
    <cfRule type="containsText" dxfId="1352" priority="858" operator="containsText" text="冬休">
      <formula>NOT(ISERROR(SEARCH("冬休",F100)))</formula>
    </cfRule>
    <cfRule type="containsText" dxfId="1351" priority="859" operator="containsText" text="夏休">
      <formula>NOT(ISERROR(SEARCH("夏休",F100)))</formula>
    </cfRule>
    <cfRule type="containsText" dxfId="1350" priority="860" operator="containsText" text="製作">
      <formula>NOT(ISERROR(SEARCH("製作",F100)))</formula>
    </cfRule>
    <cfRule type="cellIs" dxfId="1349" priority="861" operator="equal">
      <formula>"中止,製作"</formula>
    </cfRule>
    <cfRule type="containsText" dxfId="1348" priority="862" operator="containsText" text="中止,製作,夏休,冬休,その他">
      <formula>NOT(ISERROR(SEARCH("中止,製作,夏休,冬休,その他",F100)))</formula>
    </cfRule>
    <cfRule type="containsText" dxfId="1347" priority="863" operator="containsText" text="中止">
      <formula>NOT(ISERROR(SEARCH("中止",F100)))</formula>
    </cfRule>
  </conditionalFormatting>
  <conditionalFormatting sqref="F107:AJ107">
    <cfRule type="containsText" dxfId="1346" priority="855" operator="containsText" text="日">
      <formula>NOT(ISERROR(SEARCH("日",F107)))</formula>
    </cfRule>
    <cfRule type="containsText" dxfId="1345" priority="856" operator="containsText" text="土">
      <formula>NOT(ISERROR(SEARCH("土",F107)))</formula>
    </cfRule>
  </conditionalFormatting>
  <conditionalFormatting sqref="F107:AJ107">
    <cfRule type="containsText" dxfId="1344" priority="848" operator="containsText" text="その他">
      <formula>NOT(ISERROR(SEARCH("その他",F107)))</formula>
    </cfRule>
    <cfRule type="containsText" dxfId="1343" priority="849" operator="containsText" text="冬休">
      <formula>NOT(ISERROR(SEARCH("冬休",F107)))</formula>
    </cfRule>
    <cfRule type="containsText" dxfId="1342" priority="850" operator="containsText" text="夏休">
      <formula>NOT(ISERROR(SEARCH("夏休",F107)))</formula>
    </cfRule>
    <cfRule type="containsText" dxfId="1341" priority="851" operator="containsText" text="製作">
      <formula>NOT(ISERROR(SEARCH("製作",F107)))</formula>
    </cfRule>
    <cfRule type="cellIs" dxfId="1340" priority="852" operator="equal">
      <formula>"中止,製作"</formula>
    </cfRule>
    <cfRule type="containsText" dxfId="1339" priority="853" operator="containsText" text="中止,製作,夏休,冬休,その他">
      <formula>NOT(ISERROR(SEARCH("中止,製作,夏休,冬休,その他",F107)))</formula>
    </cfRule>
    <cfRule type="containsText" dxfId="1338" priority="854" operator="containsText" text="中止">
      <formula>NOT(ISERROR(SEARCH("中止",F107)))</formula>
    </cfRule>
  </conditionalFormatting>
  <conditionalFormatting sqref="F112:AJ112">
    <cfRule type="containsText" dxfId="1337" priority="846" operator="containsText" text="日">
      <formula>NOT(ISERROR(SEARCH("日",F112)))</formula>
    </cfRule>
    <cfRule type="containsText" dxfId="1336" priority="847" operator="containsText" text="土">
      <formula>NOT(ISERROR(SEARCH("土",F112)))</formula>
    </cfRule>
  </conditionalFormatting>
  <conditionalFormatting sqref="F112:AJ112">
    <cfRule type="containsText" dxfId="1335" priority="839" operator="containsText" text="その他">
      <formula>NOT(ISERROR(SEARCH("その他",F112)))</formula>
    </cfRule>
    <cfRule type="containsText" dxfId="1334" priority="840" operator="containsText" text="冬休">
      <formula>NOT(ISERROR(SEARCH("冬休",F112)))</formula>
    </cfRule>
    <cfRule type="containsText" dxfId="1333" priority="841" operator="containsText" text="夏休">
      <formula>NOT(ISERROR(SEARCH("夏休",F112)))</formula>
    </cfRule>
    <cfRule type="containsText" dxfId="1332" priority="842" operator="containsText" text="製作">
      <formula>NOT(ISERROR(SEARCH("製作",F112)))</formula>
    </cfRule>
    <cfRule type="cellIs" dxfId="1331" priority="843" operator="equal">
      <formula>"中止,製作"</formula>
    </cfRule>
    <cfRule type="containsText" dxfId="1330" priority="844" operator="containsText" text="中止,製作,夏休,冬休,その他">
      <formula>NOT(ISERROR(SEARCH("中止,製作,夏休,冬休,その他",F112)))</formula>
    </cfRule>
    <cfRule type="containsText" dxfId="1329" priority="845" operator="containsText" text="中止">
      <formula>NOT(ISERROR(SEARCH("中止",F112)))</formula>
    </cfRule>
  </conditionalFormatting>
  <conditionalFormatting sqref="F103:I103 L103:M103 S103:T103 Z103:AA103 AG103:AJ103 F106:AJ106 G105:L105 N105:S105 F101:AJ101 H102:AJ102 F104:AJ104 U105:AJ105">
    <cfRule type="containsText" dxfId="1328" priority="834" operator="containsText" text="退">
      <formula>NOT(ISERROR(SEARCH("退",F101)))</formula>
    </cfRule>
    <cfRule type="containsText" dxfId="1327" priority="835" operator="containsText" text="入">
      <formula>NOT(ISERROR(SEARCH("入",F101)))</formula>
    </cfRule>
    <cfRule type="containsText" dxfId="1326" priority="836" operator="containsText" text="入,退">
      <formula>NOT(ISERROR(SEARCH("入,退",F101)))</formula>
    </cfRule>
    <cfRule type="containsText" dxfId="1325" priority="837" operator="containsText" text="入,退">
      <formula>NOT(ISERROR(SEARCH("入,退",F101)))</formula>
    </cfRule>
    <cfRule type="cellIs" dxfId="1324" priority="838" operator="equal">
      <formula>"休"</formula>
    </cfRule>
  </conditionalFormatting>
  <conditionalFormatting sqref="F103:I103 L103:M103 S103:T103 Z103:AA103 AG103:AJ103 F106:AJ106 G105:L105 N105:S105 F101:AJ101 H102:AJ102 F104:AJ104 U105:AJ105">
    <cfRule type="containsText" dxfId="1323" priority="833" operator="containsText" text="外">
      <formula>NOT(ISERROR(SEARCH("外",F101)))</formula>
    </cfRule>
  </conditionalFormatting>
  <conditionalFormatting sqref="F103:I103 L103:M103 S103:T103 Z103:AA103 AG103:AJ103 F106:AJ106 G105:L105 N105:S105 F101:AJ101 H102:AJ102 F104:AJ104 U105:AJ105">
    <cfRule type="containsText" dxfId="1322" priority="832" operator="containsText" text="－">
      <formula>NOT(ISERROR(SEARCH("－",F101)))</formula>
    </cfRule>
  </conditionalFormatting>
  <conditionalFormatting sqref="F108:AJ111">
    <cfRule type="containsText" dxfId="1321" priority="827" operator="containsText" text="退">
      <formula>NOT(ISERROR(SEARCH("退",F108)))</formula>
    </cfRule>
    <cfRule type="containsText" dxfId="1320" priority="828" operator="containsText" text="入">
      <formula>NOT(ISERROR(SEARCH("入",F108)))</formula>
    </cfRule>
    <cfRule type="containsText" dxfId="1319" priority="829" operator="containsText" text="入,退">
      <formula>NOT(ISERROR(SEARCH("入,退",F108)))</formula>
    </cfRule>
    <cfRule type="containsText" dxfId="1318" priority="830" operator="containsText" text="入,退">
      <formula>NOT(ISERROR(SEARCH("入,退",F108)))</formula>
    </cfRule>
    <cfRule type="cellIs" dxfId="1317" priority="831" operator="equal">
      <formula>"休"</formula>
    </cfRule>
  </conditionalFormatting>
  <conditionalFormatting sqref="F108:AJ111">
    <cfRule type="containsText" dxfId="1316" priority="826" operator="containsText" text="外">
      <formula>NOT(ISERROR(SEARCH("外",F108)))</formula>
    </cfRule>
  </conditionalFormatting>
  <conditionalFormatting sqref="F108:AJ111">
    <cfRule type="containsText" dxfId="1315" priority="825" operator="containsText" text="－">
      <formula>NOT(ISERROR(SEARCH("－",F108)))</formula>
    </cfRule>
  </conditionalFormatting>
  <conditionalFormatting sqref="F113:AJ116">
    <cfRule type="containsText" dxfId="1314" priority="820" operator="containsText" text="退">
      <formula>NOT(ISERROR(SEARCH("退",F113)))</formula>
    </cfRule>
    <cfRule type="containsText" dxfId="1313" priority="821" operator="containsText" text="入">
      <formula>NOT(ISERROR(SEARCH("入",F113)))</formula>
    </cfRule>
    <cfRule type="containsText" dxfId="1312" priority="822" operator="containsText" text="入,退">
      <formula>NOT(ISERROR(SEARCH("入,退",F113)))</formula>
    </cfRule>
    <cfRule type="containsText" dxfId="1311" priority="823" operator="containsText" text="入,退">
      <formula>NOT(ISERROR(SEARCH("入,退",F113)))</formula>
    </cfRule>
    <cfRule type="cellIs" dxfId="1310" priority="824" operator="equal">
      <formula>"休"</formula>
    </cfRule>
  </conditionalFormatting>
  <conditionalFormatting sqref="F113:AJ116">
    <cfRule type="containsText" dxfId="1309" priority="819" operator="containsText" text="外">
      <formula>NOT(ISERROR(SEARCH("外",F113)))</formula>
    </cfRule>
  </conditionalFormatting>
  <conditionalFormatting sqref="F113:AJ116">
    <cfRule type="containsText" dxfId="1308" priority="818" operator="containsText" text="－">
      <formula>NOT(ISERROR(SEARCH("－",F113)))</formula>
    </cfRule>
  </conditionalFormatting>
  <conditionalFormatting sqref="F102:G102">
    <cfRule type="containsText" dxfId="1307" priority="813" operator="containsText" text="退">
      <formula>NOT(ISERROR(SEARCH("退",F102)))</formula>
    </cfRule>
    <cfRule type="containsText" dxfId="1306" priority="814" operator="containsText" text="入">
      <formula>NOT(ISERROR(SEARCH("入",F102)))</formula>
    </cfRule>
    <cfRule type="containsText" dxfId="1305" priority="815" operator="containsText" text="入,退">
      <formula>NOT(ISERROR(SEARCH("入,退",F102)))</formula>
    </cfRule>
    <cfRule type="containsText" dxfId="1304" priority="816" operator="containsText" text="入,退">
      <formula>NOT(ISERROR(SEARCH("入,退",F102)))</formula>
    </cfRule>
    <cfRule type="cellIs" dxfId="1303" priority="817" operator="equal">
      <formula>"休"</formula>
    </cfRule>
  </conditionalFormatting>
  <conditionalFormatting sqref="F102:G102">
    <cfRule type="containsText" dxfId="1302" priority="812" operator="containsText" text="外">
      <formula>NOT(ISERROR(SEARCH("外",F102)))</formula>
    </cfRule>
  </conditionalFormatting>
  <conditionalFormatting sqref="F102:G102">
    <cfRule type="containsText" dxfId="1301" priority="811" operator="containsText" text="－">
      <formula>NOT(ISERROR(SEARCH("－",F102)))</formula>
    </cfRule>
  </conditionalFormatting>
  <conditionalFormatting sqref="J103:K103">
    <cfRule type="containsText" dxfId="1300" priority="806" operator="containsText" text="退">
      <formula>NOT(ISERROR(SEARCH("退",J103)))</formula>
    </cfRule>
    <cfRule type="containsText" dxfId="1299" priority="807" operator="containsText" text="入">
      <formula>NOT(ISERROR(SEARCH("入",J103)))</formula>
    </cfRule>
    <cfRule type="containsText" dxfId="1298" priority="808" operator="containsText" text="入,退">
      <formula>NOT(ISERROR(SEARCH("入,退",J103)))</formula>
    </cfRule>
    <cfRule type="containsText" dxfId="1297" priority="809" operator="containsText" text="入,退">
      <formula>NOT(ISERROR(SEARCH("入,退",J103)))</formula>
    </cfRule>
    <cfRule type="cellIs" dxfId="1296" priority="810" operator="equal">
      <formula>"休"</formula>
    </cfRule>
  </conditionalFormatting>
  <conditionalFormatting sqref="J103:K103">
    <cfRule type="containsText" dxfId="1295" priority="805" operator="containsText" text="外">
      <formula>NOT(ISERROR(SEARCH("外",J103)))</formula>
    </cfRule>
  </conditionalFormatting>
  <conditionalFormatting sqref="J103:K103">
    <cfRule type="containsText" dxfId="1294" priority="804" operator="containsText" text="－">
      <formula>NOT(ISERROR(SEARCH("－",J103)))</formula>
    </cfRule>
  </conditionalFormatting>
  <conditionalFormatting sqref="F105">
    <cfRule type="containsText" dxfId="1293" priority="799" operator="containsText" text="退">
      <formula>NOT(ISERROR(SEARCH("退",F105)))</formula>
    </cfRule>
    <cfRule type="containsText" dxfId="1292" priority="800" operator="containsText" text="入">
      <formula>NOT(ISERROR(SEARCH("入",F105)))</formula>
    </cfRule>
    <cfRule type="containsText" dxfId="1291" priority="801" operator="containsText" text="入,退">
      <formula>NOT(ISERROR(SEARCH("入,退",F105)))</formula>
    </cfRule>
    <cfRule type="containsText" dxfId="1290" priority="802" operator="containsText" text="入,退">
      <formula>NOT(ISERROR(SEARCH("入,退",F105)))</formula>
    </cfRule>
    <cfRule type="cellIs" dxfId="1289" priority="803" operator="equal">
      <formula>"休"</formula>
    </cfRule>
  </conditionalFormatting>
  <conditionalFormatting sqref="F105">
    <cfRule type="containsText" dxfId="1288" priority="798" operator="containsText" text="外">
      <formula>NOT(ISERROR(SEARCH("外",F105)))</formula>
    </cfRule>
  </conditionalFormatting>
  <conditionalFormatting sqref="F105">
    <cfRule type="containsText" dxfId="1287" priority="797" operator="containsText" text="－">
      <formula>NOT(ISERROR(SEARCH("－",F105)))</formula>
    </cfRule>
  </conditionalFormatting>
  <conditionalFormatting sqref="M105">
    <cfRule type="containsText" dxfId="1286" priority="792" operator="containsText" text="退">
      <formula>NOT(ISERROR(SEARCH("退",M105)))</formula>
    </cfRule>
    <cfRule type="containsText" dxfId="1285" priority="793" operator="containsText" text="入">
      <formula>NOT(ISERROR(SEARCH("入",M105)))</formula>
    </cfRule>
    <cfRule type="containsText" dxfId="1284" priority="794" operator="containsText" text="入,退">
      <formula>NOT(ISERROR(SEARCH("入,退",M105)))</formula>
    </cfRule>
    <cfRule type="containsText" dxfId="1283" priority="795" operator="containsText" text="入,退">
      <formula>NOT(ISERROR(SEARCH("入,退",M105)))</formula>
    </cfRule>
    <cfRule type="cellIs" dxfId="1282" priority="796" operator="equal">
      <formula>"休"</formula>
    </cfRule>
  </conditionalFormatting>
  <conditionalFormatting sqref="M105">
    <cfRule type="containsText" dxfId="1281" priority="791" operator="containsText" text="外">
      <formula>NOT(ISERROR(SEARCH("外",M105)))</formula>
    </cfRule>
  </conditionalFormatting>
  <conditionalFormatting sqref="M105">
    <cfRule type="containsText" dxfId="1280" priority="790" operator="containsText" text="－">
      <formula>NOT(ISERROR(SEARCH("－",M105)))</formula>
    </cfRule>
  </conditionalFormatting>
  <conditionalFormatting sqref="T105">
    <cfRule type="containsText" dxfId="1279" priority="785" operator="containsText" text="退">
      <formula>NOT(ISERROR(SEARCH("退",T105)))</formula>
    </cfRule>
    <cfRule type="containsText" dxfId="1278" priority="786" operator="containsText" text="入">
      <formula>NOT(ISERROR(SEARCH("入",T105)))</formula>
    </cfRule>
    <cfRule type="containsText" dxfId="1277" priority="787" operator="containsText" text="入,退">
      <formula>NOT(ISERROR(SEARCH("入,退",T105)))</formula>
    </cfRule>
    <cfRule type="containsText" dxfId="1276" priority="788" operator="containsText" text="入,退">
      <formula>NOT(ISERROR(SEARCH("入,退",T105)))</formula>
    </cfRule>
    <cfRule type="cellIs" dxfId="1275" priority="789" operator="equal">
      <formula>"休"</formula>
    </cfRule>
  </conditionalFormatting>
  <conditionalFormatting sqref="T105">
    <cfRule type="containsText" dxfId="1274" priority="784" operator="containsText" text="外">
      <formula>NOT(ISERROR(SEARCH("外",T105)))</formula>
    </cfRule>
  </conditionalFormatting>
  <conditionalFormatting sqref="T105">
    <cfRule type="containsText" dxfId="1273" priority="783" operator="containsText" text="－">
      <formula>NOT(ISERROR(SEARCH("－",T105)))</formula>
    </cfRule>
  </conditionalFormatting>
  <conditionalFormatting sqref="H65">
    <cfRule type="containsText" dxfId="1272" priority="778" operator="containsText" text="退">
      <formula>NOT(ISERROR(SEARCH("退",H65)))</formula>
    </cfRule>
    <cfRule type="containsText" dxfId="1271" priority="779" operator="containsText" text="入">
      <formula>NOT(ISERROR(SEARCH("入",H65)))</formula>
    </cfRule>
    <cfRule type="containsText" dxfId="1270" priority="780" operator="containsText" text="入,退">
      <formula>NOT(ISERROR(SEARCH("入,退",H65)))</formula>
    </cfRule>
    <cfRule type="containsText" dxfId="1269" priority="781" operator="containsText" text="入,退">
      <formula>NOT(ISERROR(SEARCH("入,退",H65)))</formula>
    </cfRule>
    <cfRule type="cellIs" dxfId="1268" priority="782" operator="equal">
      <formula>"休"</formula>
    </cfRule>
  </conditionalFormatting>
  <conditionalFormatting sqref="H65">
    <cfRule type="containsText" dxfId="1267" priority="777" operator="containsText" text="外">
      <formula>NOT(ISERROR(SEARCH("外",H65)))</formula>
    </cfRule>
  </conditionalFormatting>
  <conditionalFormatting sqref="H65">
    <cfRule type="containsText" dxfId="1266" priority="776" operator="containsText" text="－">
      <formula>NOT(ISERROR(SEARCH("－",H65)))</formula>
    </cfRule>
  </conditionalFormatting>
  <conditionalFormatting sqref="F88:AJ88">
    <cfRule type="containsText" dxfId="1265" priority="774" operator="containsText" text="日">
      <formula>NOT(ISERROR(SEARCH("日",F88)))</formula>
    </cfRule>
    <cfRule type="containsText" dxfId="1264" priority="775" operator="containsText" text="土">
      <formula>NOT(ISERROR(SEARCH("土",F88)))</formula>
    </cfRule>
  </conditionalFormatting>
  <conditionalFormatting sqref="F88:AJ88">
    <cfRule type="containsText" dxfId="1263" priority="767" operator="containsText" text="その他">
      <formula>NOT(ISERROR(SEARCH("その他",F88)))</formula>
    </cfRule>
    <cfRule type="containsText" dxfId="1262" priority="768" operator="containsText" text="冬休">
      <formula>NOT(ISERROR(SEARCH("冬休",F88)))</formula>
    </cfRule>
    <cfRule type="containsText" dxfId="1261" priority="769" operator="containsText" text="夏休">
      <formula>NOT(ISERROR(SEARCH("夏休",F88)))</formula>
    </cfRule>
    <cfRule type="containsText" dxfId="1260" priority="770" operator="containsText" text="製作">
      <formula>NOT(ISERROR(SEARCH("製作",F88)))</formula>
    </cfRule>
    <cfRule type="cellIs" dxfId="1259" priority="771" operator="equal">
      <formula>"中止,製作"</formula>
    </cfRule>
    <cfRule type="containsText" dxfId="1258" priority="772" operator="containsText" text="中止,製作,夏休,冬休,その他">
      <formula>NOT(ISERROR(SEARCH("中止,製作,夏休,冬休,その他",F88)))</formula>
    </cfRule>
    <cfRule type="containsText" dxfId="1257" priority="773" operator="containsText" text="中止">
      <formula>NOT(ISERROR(SEARCH("中止",F88)))</formula>
    </cfRule>
  </conditionalFormatting>
  <conditionalFormatting sqref="N103:P103">
    <cfRule type="containsText" dxfId="1256" priority="762" operator="containsText" text="退">
      <formula>NOT(ISERROR(SEARCH("退",N103)))</formula>
    </cfRule>
    <cfRule type="containsText" dxfId="1255" priority="763" operator="containsText" text="入">
      <formula>NOT(ISERROR(SEARCH("入",N103)))</formula>
    </cfRule>
    <cfRule type="containsText" dxfId="1254" priority="764" operator="containsText" text="入,退">
      <formula>NOT(ISERROR(SEARCH("入,退",N103)))</formula>
    </cfRule>
    <cfRule type="containsText" dxfId="1253" priority="765" operator="containsText" text="入,退">
      <formula>NOT(ISERROR(SEARCH("入,退",N103)))</formula>
    </cfRule>
    <cfRule type="cellIs" dxfId="1252" priority="766" operator="equal">
      <formula>"休"</formula>
    </cfRule>
  </conditionalFormatting>
  <conditionalFormatting sqref="N103:P103">
    <cfRule type="containsText" dxfId="1251" priority="761" operator="containsText" text="外">
      <formula>NOT(ISERROR(SEARCH("外",N103)))</formula>
    </cfRule>
  </conditionalFormatting>
  <conditionalFormatting sqref="N103:P103">
    <cfRule type="containsText" dxfId="1250" priority="760" operator="containsText" text="－">
      <formula>NOT(ISERROR(SEARCH("－",N103)))</formula>
    </cfRule>
  </conditionalFormatting>
  <conditionalFormatting sqref="Q103:R103">
    <cfRule type="containsText" dxfId="1249" priority="755" operator="containsText" text="退">
      <formula>NOT(ISERROR(SEARCH("退",Q103)))</formula>
    </cfRule>
    <cfRule type="containsText" dxfId="1248" priority="756" operator="containsText" text="入">
      <formula>NOT(ISERROR(SEARCH("入",Q103)))</formula>
    </cfRule>
    <cfRule type="containsText" dxfId="1247" priority="757" operator="containsText" text="入,退">
      <formula>NOT(ISERROR(SEARCH("入,退",Q103)))</formula>
    </cfRule>
    <cfRule type="containsText" dxfId="1246" priority="758" operator="containsText" text="入,退">
      <formula>NOT(ISERROR(SEARCH("入,退",Q103)))</formula>
    </cfRule>
    <cfRule type="cellIs" dxfId="1245" priority="759" operator="equal">
      <formula>"休"</formula>
    </cfRule>
  </conditionalFormatting>
  <conditionalFormatting sqref="Q103:R103">
    <cfRule type="containsText" dxfId="1244" priority="754" operator="containsText" text="外">
      <formula>NOT(ISERROR(SEARCH("外",Q103)))</formula>
    </cfRule>
  </conditionalFormatting>
  <conditionalFormatting sqref="Q103:R103">
    <cfRule type="containsText" dxfId="1243" priority="753" operator="containsText" text="－">
      <formula>NOT(ISERROR(SEARCH("－",Q103)))</formula>
    </cfRule>
  </conditionalFormatting>
  <conditionalFormatting sqref="U103:W103">
    <cfRule type="containsText" dxfId="1242" priority="748" operator="containsText" text="退">
      <formula>NOT(ISERROR(SEARCH("退",U103)))</formula>
    </cfRule>
    <cfRule type="containsText" dxfId="1241" priority="749" operator="containsText" text="入">
      <formula>NOT(ISERROR(SEARCH("入",U103)))</formula>
    </cfRule>
    <cfRule type="containsText" dxfId="1240" priority="750" operator="containsText" text="入,退">
      <formula>NOT(ISERROR(SEARCH("入,退",U103)))</formula>
    </cfRule>
    <cfRule type="containsText" dxfId="1239" priority="751" operator="containsText" text="入,退">
      <formula>NOT(ISERROR(SEARCH("入,退",U103)))</formula>
    </cfRule>
    <cfRule type="cellIs" dxfId="1238" priority="752" operator="equal">
      <formula>"休"</formula>
    </cfRule>
  </conditionalFormatting>
  <conditionalFormatting sqref="U103:W103">
    <cfRule type="containsText" dxfId="1237" priority="747" operator="containsText" text="外">
      <formula>NOT(ISERROR(SEARCH("外",U103)))</formula>
    </cfRule>
  </conditionalFormatting>
  <conditionalFormatting sqref="U103:W103">
    <cfRule type="containsText" dxfId="1236" priority="746" operator="containsText" text="－">
      <formula>NOT(ISERROR(SEARCH("－",U103)))</formula>
    </cfRule>
  </conditionalFormatting>
  <conditionalFormatting sqref="X103:Y103">
    <cfRule type="containsText" dxfId="1235" priority="741" operator="containsText" text="退">
      <formula>NOT(ISERROR(SEARCH("退",X103)))</formula>
    </cfRule>
    <cfRule type="containsText" dxfId="1234" priority="742" operator="containsText" text="入">
      <formula>NOT(ISERROR(SEARCH("入",X103)))</formula>
    </cfRule>
    <cfRule type="containsText" dxfId="1233" priority="743" operator="containsText" text="入,退">
      <formula>NOT(ISERROR(SEARCH("入,退",X103)))</formula>
    </cfRule>
    <cfRule type="containsText" dxfId="1232" priority="744" operator="containsText" text="入,退">
      <formula>NOT(ISERROR(SEARCH("入,退",X103)))</formula>
    </cfRule>
    <cfRule type="cellIs" dxfId="1231" priority="745" operator="equal">
      <formula>"休"</formula>
    </cfRule>
  </conditionalFormatting>
  <conditionalFormatting sqref="X103:Y103">
    <cfRule type="containsText" dxfId="1230" priority="740" operator="containsText" text="外">
      <formula>NOT(ISERROR(SEARCH("外",X103)))</formula>
    </cfRule>
  </conditionalFormatting>
  <conditionalFormatting sqref="X103:Y103">
    <cfRule type="containsText" dxfId="1229" priority="739" operator="containsText" text="－">
      <formula>NOT(ISERROR(SEARCH("－",X103)))</formula>
    </cfRule>
  </conditionalFormatting>
  <conditionalFormatting sqref="AB103:AD103">
    <cfRule type="containsText" dxfId="1228" priority="734" operator="containsText" text="退">
      <formula>NOT(ISERROR(SEARCH("退",AB103)))</formula>
    </cfRule>
    <cfRule type="containsText" dxfId="1227" priority="735" operator="containsText" text="入">
      <formula>NOT(ISERROR(SEARCH("入",AB103)))</formula>
    </cfRule>
    <cfRule type="containsText" dxfId="1226" priority="736" operator="containsText" text="入,退">
      <formula>NOT(ISERROR(SEARCH("入,退",AB103)))</formula>
    </cfRule>
    <cfRule type="containsText" dxfId="1225" priority="737" operator="containsText" text="入,退">
      <formula>NOT(ISERROR(SEARCH("入,退",AB103)))</formula>
    </cfRule>
    <cfRule type="cellIs" dxfId="1224" priority="738" operator="equal">
      <formula>"休"</formula>
    </cfRule>
  </conditionalFormatting>
  <conditionalFormatting sqref="AB103:AD103">
    <cfRule type="containsText" dxfId="1223" priority="733" operator="containsText" text="外">
      <formula>NOT(ISERROR(SEARCH("外",AB103)))</formula>
    </cfRule>
  </conditionalFormatting>
  <conditionalFormatting sqref="AB103:AD103">
    <cfRule type="containsText" dxfId="1222" priority="732" operator="containsText" text="－">
      <formula>NOT(ISERROR(SEARCH("－",AB103)))</formula>
    </cfRule>
  </conditionalFormatting>
  <conditionalFormatting sqref="AE103:AF103">
    <cfRule type="containsText" dxfId="1221" priority="727" operator="containsText" text="退">
      <formula>NOT(ISERROR(SEARCH("退",AE103)))</formula>
    </cfRule>
    <cfRule type="containsText" dxfId="1220" priority="728" operator="containsText" text="入">
      <formula>NOT(ISERROR(SEARCH("入",AE103)))</formula>
    </cfRule>
    <cfRule type="containsText" dxfId="1219" priority="729" operator="containsText" text="入,退">
      <formula>NOT(ISERROR(SEARCH("入,退",AE103)))</formula>
    </cfRule>
    <cfRule type="containsText" dxfId="1218" priority="730" operator="containsText" text="入,退">
      <formula>NOT(ISERROR(SEARCH("入,退",AE103)))</formula>
    </cfRule>
    <cfRule type="cellIs" dxfId="1217" priority="731" operator="equal">
      <formula>"休"</formula>
    </cfRule>
  </conditionalFormatting>
  <conditionalFormatting sqref="AE103:AF103">
    <cfRule type="containsText" dxfId="1216" priority="726" operator="containsText" text="外">
      <formula>NOT(ISERROR(SEARCH("外",AE103)))</formula>
    </cfRule>
  </conditionalFormatting>
  <conditionalFormatting sqref="AE103:AF103">
    <cfRule type="containsText" dxfId="1215" priority="725" operator="containsText" text="－">
      <formula>NOT(ISERROR(SEARCH("－",AE103)))</formula>
    </cfRule>
  </conditionalFormatting>
  <conditionalFormatting sqref="F124:AJ124">
    <cfRule type="containsText" dxfId="1214" priority="723" operator="containsText" text="日">
      <formula>NOT(ISERROR(SEARCH("日",F124)))</formula>
    </cfRule>
    <cfRule type="containsText" dxfId="1213" priority="724" operator="containsText" text="土">
      <formula>NOT(ISERROR(SEARCH("土",F124)))</formula>
    </cfRule>
  </conditionalFormatting>
  <conditionalFormatting sqref="F124:AJ124">
    <cfRule type="containsText" dxfId="1212" priority="716" operator="containsText" text="その他">
      <formula>NOT(ISERROR(SEARCH("その他",F124)))</formula>
    </cfRule>
    <cfRule type="containsText" dxfId="1211" priority="717" operator="containsText" text="冬休">
      <formula>NOT(ISERROR(SEARCH("冬休",F124)))</formula>
    </cfRule>
    <cfRule type="containsText" dxfId="1210" priority="718" operator="containsText" text="夏休">
      <formula>NOT(ISERROR(SEARCH("夏休",F124)))</formula>
    </cfRule>
    <cfRule type="containsText" dxfId="1209" priority="719" operator="containsText" text="製作">
      <formula>NOT(ISERROR(SEARCH("製作",F124)))</formula>
    </cfRule>
    <cfRule type="cellIs" dxfId="1208" priority="720" operator="equal">
      <formula>"中止,製作"</formula>
    </cfRule>
    <cfRule type="containsText" dxfId="1207" priority="721" operator="containsText" text="中止,製作,夏休,冬休,その他">
      <formula>NOT(ISERROR(SEARCH("中止,製作,夏休,冬休,その他",F124)))</formula>
    </cfRule>
    <cfRule type="containsText" dxfId="1206" priority="722" operator="containsText" text="中止">
      <formula>NOT(ISERROR(SEARCH("中止",F124)))</formula>
    </cfRule>
  </conditionalFormatting>
  <conditionalFormatting sqref="F131:AJ131">
    <cfRule type="containsText" dxfId="1205" priority="714" operator="containsText" text="日">
      <formula>NOT(ISERROR(SEARCH("日",F131)))</formula>
    </cfRule>
    <cfRule type="containsText" dxfId="1204" priority="715" operator="containsText" text="土">
      <formula>NOT(ISERROR(SEARCH("土",F131)))</formula>
    </cfRule>
  </conditionalFormatting>
  <conditionalFormatting sqref="F131:AJ131">
    <cfRule type="containsText" dxfId="1203" priority="707" operator="containsText" text="その他">
      <formula>NOT(ISERROR(SEARCH("その他",F131)))</formula>
    </cfRule>
    <cfRule type="containsText" dxfId="1202" priority="708" operator="containsText" text="冬休">
      <formula>NOT(ISERROR(SEARCH("冬休",F131)))</formula>
    </cfRule>
    <cfRule type="containsText" dxfId="1201" priority="709" operator="containsText" text="夏休">
      <formula>NOT(ISERROR(SEARCH("夏休",F131)))</formula>
    </cfRule>
    <cfRule type="containsText" dxfId="1200" priority="710" operator="containsText" text="製作">
      <formula>NOT(ISERROR(SEARCH("製作",F131)))</formula>
    </cfRule>
    <cfRule type="cellIs" dxfId="1199" priority="711" operator="equal">
      <formula>"中止,製作"</formula>
    </cfRule>
    <cfRule type="containsText" dxfId="1198" priority="712" operator="containsText" text="中止,製作,夏休,冬休,その他">
      <formula>NOT(ISERROR(SEARCH("中止,製作,夏休,冬休,その他",F131)))</formula>
    </cfRule>
    <cfRule type="containsText" dxfId="1197" priority="713" operator="containsText" text="中止">
      <formula>NOT(ISERROR(SEARCH("中止",F131)))</formula>
    </cfRule>
  </conditionalFormatting>
  <conditionalFormatting sqref="F136:AJ136">
    <cfRule type="containsText" dxfId="1196" priority="705" operator="containsText" text="日">
      <formula>NOT(ISERROR(SEARCH("日",F136)))</formula>
    </cfRule>
    <cfRule type="containsText" dxfId="1195" priority="706" operator="containsText" text="土">
      <formula>NOT(ISERROR(SEARCH("土",F136)))</formula>
    </cfRule>
  </conditionalFormatting>
  <conditionalFormatting sqref="F136:AJ136">
    <cfRule type="containsText" dxfId="1194" priority="698" operator="containsText" text="その他">
      <formula>NOT(ISERROR(SEARCH("その他",F136)))</formula>
    </cfRule>
    <cfRule type="containsText" dxfId="1193" priority="699" operator="containsText" text="冬休">
      <formula>NOT(ISERROR(SEARCH("冬休",F136)))</formula>
    </cfRule>
    <cfRule type="containsText" dxfId="1192" priority="700" operator="containsText" text="夏休">
      <formula>NOT(ISERROR(SEARCH("夏休",F136)))</formula>
    </cfRule>
    <cfRule type="containsText" dxfId="1191" priority="701" operator="containsText" text="製作">
      <formula>NOT(ISERROR(SEARCH("製作",F136)))</formula>
    </cfRule>
    <cfRule type="cellIs" dxfId="1190" priority="702" operator="equal">
      <formula>"中止,製作"</formula>
    </cfRule>
    <cfRule type="containsText" dxfId="1189" priority="703" operator="containsText" text="中止,製作,夏休,冬休,その他">
      <formula>NOT(ISERROR(SEARCH("中止,製作,夏休,冬休,その他",F136)))</formula>
    </cfRule>
    <cfRule type="containsText" dxfId="1188" priority="704" operator="containsText" text="中止">
      <formula>NOT(ISERROR(SEARCH("中止",F136)))</formula>
    </cfRule>
  </conditionalFormatting>
  <conditionalFormatting sqref="F127:I127 L127:M127 S127:T127 AG127:AJ127 F130:AJ130 G129:L129 J126:N126 F125:AJ125 Q126:U126 X126:AB126 AE126:AJ126 F128:AJ128 N129:S129 U129:AJ129">
    <cfRule type="containsText" dxfId="1187" priority="693" operator="containsText" text="退">
      <formula>NOT(ISERROR(SEARCH("退",F125)))</formula>
    </cfRule>
    <cfRule type="containsText" dxfId="1186" priority="694" operator="containsText" text="入">
      <formula>NOT(ISERROR(SEARCH("入",F125)))</formula>
    </cfRule>
    <cfRule type="containsText" dxfId="1185" priority="695" operator="containsText" text="入,退">
      <formula>NOT(ISERROR(SEARCH("入,退",F125)))</formula>
    </cfRule>
    <cfRule type="containsText" dxfId="1184" priority="696" operator="containsText" text="入,退">
      <formula>NOT(ISERROR(SEARCH("入,退",F125)))</formula>
    </cfRule>
    <cfRule type="cellIs" dxfId="1183" priority="697" operator="equal">
      <formula>"休"</formula>
    </cfRule>
  </conditionalFormatting>
  <conditionalFormatting sqref="F127:I127 L127:M127 S127:T127 AG127:AJ127 F130:AJ130 G129:L129 J126:N126 F125:AJ125 Q126:U126 X126:AB126 AE126:AJ126 F128:AJ128 N129:S129 U129:AJ129">
    <cfRule type="containsText" dxfId="1182" priority="692" operator="containsText" text="外">
      <formula>NOT(ISERROR(SEARCH("外",F125)))</formula>
    </cfRule>
  </conditionalFormatting>
  <conditionalFormatting sqref="F127:I127 L127:M127 S127:T127 AG127:AJ127 F130:AJ130 G129:L129 J126:N126 F125:AJ125 Q126:U126 X126:AB126 AE126:AJ126 F128:AJ128 N129:S129 U129:AJ129">
    <cfRule type="containsText" dxfId="1181" priority="691" operator="containsText" text="－">
      <formula>NOT(ISERROR(SEARCH("－",F125)))</formula>
    </cfRule>
  </conditionalFormatting>
  <conditionalFormatting sqref="F132:AJ135">
    <cfRule type="containsText" dxfId="1180" priority="686" operator="containsText" text="退">
      <formula>NOT(ISERROR(SEARCH("退",F132)))</formula>
    </cfRule>
    <cfRule type="containsText" dxfId="1179" priority="687" operator="containsText" text="入">
      <formula>NOT(ISERROR(SEARCH("入",F132)))</formula>
    </cfRule>
    <cfRule type="containsText" dxfId="1178" priority="688" operator="containsText" text="入,退">
      <formula>NOT(ISERROR(SEARCH("入,退",F132)))</formula>
    </cfRule>
    <cfRule type="containsText" dxfId="1177" priority="689" operator="containsText" text="入,退">
      <formula>NOT(ISERROR(SEARCH("入,退",F132)))</formula>
    </cfRule>
    <cfRule type="cellIs" dxfId="1176" priority="690" operator="equal">
      <formula>"休"</formula>
    </cfRule>
  </conditionalFormatting>
  <conditionalFormatting sqref="F132:AJ135">
    <cfRule type="containsText" dxfId="1175" priority="685" operator="containsText" text="外">
      <formula>NOT(ISERROR(SEARCH("外",F132)))</formula>
    </cfRule>
  </conditionalFormatting>
  <conditionalFormatting sqref="F132:AJ135">
    <cfRule type="containsText" dxfId="1174" priority="684" operator="containsText" text="－">
      <formula>NOT(ISERROR(SEARCH("－",F132)))</formula>
    </cfRule>
  </conditionalFormatting>
  <conditionalFormatting sqref="F137:AJ140">
    <cfRule type="containsText" dxfId="1173" priority="679" operator="containsText" text="退">
      <formula>NOT(ISERROR(SEARCH("退",F137)))</formula>
    </cfRule>
    <cfRule type="containsText" dxfId="1172" priority="680" operator="containsText" text="入">
      <formula>NOT(ISERROR(SEARCH("入",F137)))</formula>
    </cfRule>
    <cfRule type="containsText" dxfId="1171" priority="681" operator="containsText" text="入,退">
      <formula>NOT(ISERROR(SEARCH("入,退",F137)))</formula>
    </cfRule>
    <cfRule type="containsText" dxfId="1170" priority="682" operator="containsText" text="入,退">
      <formula>NOT(ISERROR(SEARCH("入,退",F137)))</formula>
    </cfRule>
    <cfRule type="cellIs" dxfId="1169" priority="683" operator="equal">
      <formula>"休"</formula>
    </cfRule>
  </conditionalFormatting>
  <conditionalFormatting sqref="F137:AJ140">
    <cfRule type="containsText" dxfId="1168" priority="678" operator="containsText" text="外">
      <formula>NOT(ISERROR(SEARCH("外",F137)))</formula>
    </cfRule>
  </conditionalFormatting>
  <conditionalFormatting sqref="F137:AJ140">
    <cfRule type="containsText" dxfId="1167" priority="677" operator="containsText" text="－">
      <formula>NOT(ISERROR(SEARCH("－",F137)))</formula>
    </cfRule>
  </conditionalFormatting>
  <conditionalFormatting sqref="F126:G126">
    <cfRule type="containsText" dxfId="1166" priority="672" operator="containsText" text="退">
      <formula>NOT(ISERROR(SEARCH("退",F126)))</formula>
    </cfRule>
    <cfRule type="containsText" dxfId="1165" priority="673" operator="containsText" text="入">
      <formula>NOT(ISERROR(SEARCH("入",F126)))</formula>
    </cfRule>
    <cfRule type="containsText" dxfId="1164" priority="674" operator="containsText" text="入,退">
      <formula>NOT(ISERROR(SEARCH("入,退",F126)))</formula>
    </cfRule>
    <cfRule type="containsText" dxfId="1163" priority="675" operator="containsText" text="入,退">
      <formula>NOT(ISERROR(SEARCH("入,退",F126)))</formula>
    </cfRule>
    <cfRule type="cellIs" dxfId="1162" priority="676" operator="equal">
      <formula>"休"</formula>
    </cfRule>
  </conditionalFormatting>
  <conditionalFormatting sqref="F126:G126">
    <cfRule type="containsText" dxfId="1161" priority="671" operator="containsText" text="外">
      <formula>NOT(ISERROR(SEARCH("外",F126)))</formula>
    </cfRule>
  </conditionalFormatting>
  <conditionalFormatting sqref="F126:G126">
    <cfRule type="containsText" dxfId="1160" priority="670" operator="containsText" text="－">
      <formula>NOT(ISERROR(SEARCH("－",F126)))</formula>
    </cfRule>
  </conditionalFormatting>
  <conditionalFormatting sqref="J127:K127">
    <cfRule type="containsText" dxfId="1159" priority="665" operator="containsText" text="退">
      <formula>NOT(ISERROR(SEARCH("退",J127)))</formula>
    </cfRule>
    <cfRule type="containsText" dxfId="1158" priority="666" operator="containsText" text="入">
      <formula>NOT(ISERROR(SEARCH("入",J127)))</formula>
    </cfRule>
    <cfRule type="containsText" dxfId="1157" priority="667" operator="containsText" text="入,退">
      <formula>NOT(ISERROR(SEARCH("入,退",J127)))</formula>
    </cfRule>
    <cfRule type="containsText" dxfId="1156" priority="668" operator="containsText" text="入,退">
      <formula>NOT(ISERROR(SEARCH("入,退",J127)))</formula>
    </cfRule>
    <cfRule type="cellIs" dxfId="1155" priority="669" operator="equal">
      <formula>"休"</formula>
    </cfRule>
  </conditionalFormatting>
  <conditionalFormatting sqref="J127:K127">
    <cfRule type="containsText" dxfId="1154" priority="664" operator="containsText" text="外">
      <formula>NOT(ISERROR(SEARCH("外",J127)))</formula>
    </cfRule>
  </conditionalFormatting>
  <conditionalFormatting sqref="J127:K127">
    <cfRule type="containsText" dxfId="1153" priority="663" operator="containsText" text="－">
      <formula>NOT(ISERROR(SEARCH("－",J127)))</formula>
    </cfRule>
  </conditionalFormatting>
  <conditionalFormatting sqref="F129">
    <cfRule type="containsText" dxfId="1152" priority="658" operator="containsText" text="退">
      <formula>NOT(ISERROR(SEARCH("退",F129)))</formula>
    </cfRule>
    <cfRule type="containsText" dxfId="1151" priority="659" operator="containsText" text="入">
      <formula>NOT(ISERROR(SEARCH("入",F129)))</formula>
    </cfRule>
    <cfRule type="containsText" dxfId="1150" priority="660" operator="containsText" text="入,退">
      <formula>NOT(ISERROR(SEARCH("入,退",F129)))</formula>
    </cfRule>
    <cfRule type="containsText" dxfId="1149" priority="661" operator="containsText" text="入,退">
      <formula>NOT(ISERROR(SEARCH("入,退",F129)))</formula>
    </cfRule>
    <cfRule type="cellIs" dxfId="1148" priority="662" operator="equal">
      <formula>"休"</formula>
    </cfRule>
  </conditionalFormatting>
  <conditionalFormatting sqref="F129">
    <cfRule type="containsText" dxfId="1147" priority="657" operator="containsText" text="外">
      <formula>NOT(ISERROR(SEARCH("外",F129)))</formula>
    </cfRule>
  </conditionalFormatting>
  <conditionalFormatting sqref="F129">
    <cfRule type="containsText" dxfId="1146" priority="656" operator="containsText" text="－">
      <formula>NOT(ISERROR(SEARCH("－",F129)))</formula>
    </cfRule>
  </conditionalFormatting>
  <conditionalFormatting sqref="M129">
    <cfRule type="containsText" dxfId="1145" priority="651" operator="containsText" text="退">
      <formula>NOT(ISERROR(SEARCH("退",M129)))</formula>
    </cfRule>
    <cfRule type="containsText" dxfId="1144" priority="652" operator="containsText" text="入">
      <formula>NOT(ISERROR(SEARCH("入",M129)))</formula>
    </cfRule>
    <cfRule type="containsText" dxfId="1143" priority="653" operator="containsText" text="入,退">
      <formula>NOT(ISERROR(SEARCH("入,退",M129)))</formula>
    </cfRule>
    <cfRule type="containsText" dxfId="1142" priority="654" operator="containsText" text="入,退">
      <formula>NOT(ISERROR(SEARCH("入,退",M129)))</formula>
    </cfRule>
    <cfRule type="cellIs" dxfId="1141" priority="655" operator="equal">
      <formula>"休"</formula>
    </cfRule>
  </conditionalFormatting>
  <conditionalFormatting sqref="M129">
    <cfRule type="containsText" dxfId="1140" priority="650" operator="containsText" text="外">
      <formula>NOT(ISERROR(SEARCH("外",M129)))</formula>
    </cfRule>
  </conditionalFormatting>
  <conditionalFormatting sqref="M129">
    <cfRule type="containsText" dxfId="1139" priority="649" operator="containsText" text="－">
      <formula>NOT(ISERROR(SEARCH("－",M129)))</formula>
    </cfRule>
  </conditionalFormatting>
  <conditionalFormatting sqref="T129">
    <cfRule type="containsText" dxfId="1138" priority="644" operator="containsText" text="退">
      <formula>NOT(ISERROR(SEARCH("退",T129)))</formula>
    </cfRule>
    <cfRule type="containsText" dxfId="1137" priority="645" operator="containsText" text="入">
      <formula>NOT(ISERROR(SEARCH("入",T129)))</formula>
    </cfRule>
    <cfRule type="containsText" dxfId="1136" priority="646" operator="containsText" text="入,退">
      <formula>NOT(ISERROR(SEARCH("入,退",T129)))</formula>
    </cfRule>
    <cfRule type="containsText" dxfId="1135" priority="647" operator="containsText" text="入,退">
      <formula>NOT(ISERROR(SEARCH("入,退",T129)))</formula>
    </cfRule>
    <cfRule type="cellIs" dxfId="1134" priority="648" operator="equal">
      <formula>"休"</formula>
    </cfRule>
  </conditionalFormatting>
  <conditionalFormatting sqref="T129">
    <cfRule type="containsText" dxfId="1133" priority="643" operator="containsText" text="外">
      <formula>NOT(ISERROR(SEARCH("外",T129)))</formula>
    </cfRule>
  </conditionalFormatting>
  <conditionalFormatting sqref="T129">
    <cfRule type="containsText" dxfId="1132" priority="642" operator="containsText" text="－">
      <formula>NOT(ISERROR(SEARCH("－",T129)))</formula>
    </cfRule>
  </conditionalFormatting>
  <conditionalFormatting sqref="N127:P127">
    <cfRule type="containsText" dxfId="1131" priority="637" operator="containsText" text="退">
      <formula>NOT(ISERROR(SEARCH("退",N127)))</formula>
    </cfRule>
    <cfRule type="containsText" dxfId="1130" priority="638" operator="containsText" text="入">
      <formula>NOT(ISERROR(SEARCH("入",N127)))</formula>
    </cfRule>
    <cfRule type="containsText" dxfId="1129" priority="639" operator="containsText" text="入,退">
      <formula>NOT(ISERROR(SEARCH("入,退",N127)))</formula>
    </cfRule>
    <cfRule type="containsText" dxfId="1128" priority="640" operator="containsText" text="入,退">
      <formula>NOT(ISERROR(SEARCH("入,退",N127)))</formula>
    </cfRule>
    <cfRule type="cellIs" dxfId="1127" priority="641" operator="equal">
      <formula>"休"</formula>
    </cfRule>
  </conditionalFormatting>
  <conditionalFormatting sqref="N127:P127">
    <cfRule type="containsText" dxfId="1126" priority="636" operator="containsText" text="外">
      <formula>NOT(ISERROR(SEARCH("外",N127)))</formula>
    </cfRule>
  </conditionalFormatting>
  <conditionalFormatting sqref="N127:P127">
    <cfRule type="containsText" dxfId="1125" priority="635" operator="containsText" text="－">
      <formula>NOT(ISERROR(SEARCH("－",N127)))</formula>
    </cfRule>
  </conditionalFormatting>
  <conditionalFormatting sqref="Q127:R127">
    <cfRule type="containsText" dxfId="1124" priority="630" operator="containsText" text="退">
      <formula>NOT(ISERROR(SEARCH("退",Q127)))</formula>
    </cfRule>
    <cfRule type="containsText" dxfId="1123" priority="631" operator="containsText" text="入">
      <formula>NOT(ISERROR(SEARCH("入",Q127)))</formula>
    </cfRule>
    <cfRule type="containsText" dxfId="1122" priority="632" operator="containsText" text="入,退">
      <formula>NOT(ISERROR(SEARCH("入,退",Q127)))</formula>
    </cfRule>
    <cfRule type="containsText" dxfId="1121" priority="633" operator="containsText" text="入,退">
      <formula>NOT(ISERROR(SEARCH("入,退",Q127)))</formula>
    </cfRule>
    <cfRule type="cellIs" dxfId="1120" priority="634" operator="equal">
      <formula>"休"</formula>
    </cfRule>
  </conditionalFormatting>
  <conditionalFormatting sqref="Q127:R127">
    <cfRule type="containsText" dxfId="1119" priority="629" operator="containsText" text="外">
      <formula>NOT(ISERROR(SEARCH("外",Q127)))</formula>
    </cfRule>
  </conditionalFormatting>
  <conditionalFormatting sqref="Q127:R127">
    <cfRule type="containsText" dxfId="1118" priority="628" operator="containsText" text="－">
      <formula>NOT(ISERROR(SEARCH("－",Q127)))</formula>
    </cfRule>
  </conditionalFormatting>
  <conditionalFormatting sqref="U127:W127">
    <cfRule type="containsText" dxfId="1117" priority="623" operator="containsText" text="退">
      <formula>NOT(ISERROR(SEARCH("退",U127)))</formula>
    </cfRule>
    <cfRule type="containsText" dxfId="1116" priority="624" operator="containsText" text="入">
      <formula>NOT(ISERROR(SEARCH("入",U127)))</formula>
    </cfRule>
    <cfRule type="containsText" dxfId="1115" priority="625" operator="containsText" text="入,退">
      <formula>NOT(ISERROR(SEARCH("入,退",U127)))</formula>
    </cfRule>
    <cfRule type="containsText" dxfId="1114" priority="626" operator="containsText" text="入,退">
      <formula>NOT(ISERROR(SEARCH("入,退",U127)))</formula>
    </cfRule>
    <cfRule type="cellIs" dxfId="1113" priority="627" operator="equal">
      <formula>"休"</formula>
    </cfRule>
  </conditionalFormatting>
  <conditionalFormatting sqref="U127:W127">
    <cfRule type="containsText" dxfId="1112" priority="622" operator="containsText" text="外">
      <formula>NOT(ISERROR(SEARCH("外",U127)))</formula>
    </cfRule>
  </conditionalFormatting>
  <conditionalFormatting sqref="U127:W127">
    <cfRule type="containsText" dxfId="1111" priority="621" operator="containsText" text="－">
      <formula>NOT(ISERROR(SEARCH("－",U127)))</formula>
    </cfRule>
  </conditionalFormatting>
  <conditionalFormatting sqref="X127:Y127">
    <cfRule type="containsText" dxfId="1110" priority="616" operator="containsText" text="退">
      <formula>NOT(ISERROR(SEARCH("退",X127)))</formula>
    </cfRule>
    <cfRule type="containsText" dxfId="1109" priority="617" operator="containsText" text="入">
      <formula>NOT(ISERROR(SEARCH("入",X127)))</formula>
    </cfRule>
    <cfRule type="containsText" dxfId="1108" priority="618" operator="containsText" text="入,退">
      <formula>NOT(ISERROR(SEARCH("入,退",X127)))</formula>
    </cfRule>
    <cfRule type="containsText" dxfId="1107" priority="619" operator="containsText" text="入,退">
      <formula>NOT(ISERROR(SEARCH("入,退",X127)))</formula>
    </cfRule>
    <cfRule type="cellIs" dxfId="1106" priority="620" operator="equal">
      <formula>"休"</formula>
    </cfRule>
  </conditionalFormatting>
  <conditionalFormatting sqref="X127:Y127">
    <cfRule type="containsText" dxfId="1105" priority="615" operator="containsText" text="外">
      <formula>NOT(ISERROR(SEARCH("外",X127)))</formula>
    </cfRule>
  </conditionalFormatting>
  <conditionalFormatting sqref="X127:Y127">
    <cfRule type="containsText" dxfId="1104" priority="614" operator="containsText" text="－">
      <formula>NOT(ISERROR(SEARCH("－",X127)))</formula>
    </cfRule>
  </conditionalFormatting>
  <conditionalFormatting sqref="AE127:AF127">
    <cfRule type="containsText" dxfId="1103" priority="609" operator="containsText" text="退">
      <formula>NOT(ISERROR(SEARCH("退",AE127)))</formula>
    </cfRule>
    <cfRule type="containsText" dxfId="1102" priority="610" operator="containsText" text="入">
      <formula>NOT(ISERROR(SEARCH("入",AE127)))</formula>
    </cfRule>
    <cfRule type="containsText" dxfId="1101" priority="611" operator="containsText" text="入,退">
      <formula>NOT(ISERROR(SEARCH("入,退",AE127)))</formula>
    </cfRule>
    <cfRule type="containsText" dxfId="1100" priority="612" operator="containsText" text="入,退">
      <formula>NOT(ISERROR(SEARCH("入,退",AE127)))</formula>
    </cfRule>
    <cfRule type="cellIs" dxfId="1099" priority="613" operator="equal">
      <formula>"休"</formula>
    </cfRule>
  </conditionalFormatting>
  <conditionalFormatting sqref="AE127:AF127">
    <cfRule type="containsText" dxfId="1098" priority="608" operator="containsText" text="外">
      <formula>NOT(ISERROR(SEARCH("外",AE127)))</formula>
    </cfRule>
  </conditionalFormatting>
  <conditionalFormatting sqref="AE127:AF127">
    <cfRule type="containsText" dxfId="1097" priority="607" operator="containsText" text="－">
      <formula>NOT(ISERROR(SEARCH("－",AE127)))</formula>
    </cfRule>
  </conditionalFormatting>
  <conditionalFormatting sqref="H126:I126">
    <cfRule type="containsText" dxfId="1096" priority="602" operator="containsText" text="退">
      <formula>NOT(ISERROR(SEARCH("退",H126)))</formula>
    </cfRule>
    <cfRule type="containsText" dxfId="1095" priority="603" operator="containsText" text="入">
      <formula>NOT(ISERROR(SEARCH("入",H126)))</formula>
    </cfRule>
    <cfRule type="containsText" dxfId="1094" priority="604" operator="containsText" text="入,退">
      <formula>NOT(ISERROR(SEARCH("入,退",H126)))</formula>
    </cfRule>
    <cfRule type="containsText" dxfId="1093" priority="605" operator="containsText" text="入,退">
      <formula>NOT(ISERROR(SEARCH("入,退",H126)))</formula>
    </cfRule>
    <cfRule type="cellIs" dxfId="1092" priority="606" operator="equal">
      <formula>"休"</formula>
    </cfRule>
  </conditionalFormatting>
  <conditionalFormatting sqref="H126:I126">
    <cfRule type="containsText" dxfId="1091" priority="601" operator="containsText" text="外">
      <formula>NOT(ISERROR(SEARCH("外",H126)))</formula>
    </cfRule>
  </conditionalFormatting>
  <conditionalFormatting sqref="H126:I126">
    <cfRule type="containsText" dxfId="1090" priority="600" operator="containsText" text="－">
      <formula>NOT(ISERROR(SEARCH("－",H126)))</formula>
    </cfRule>
  </conditionalFormatting>
  <conditionalFormatting sqref="O126:P126">
    <cfRule type="containsText" dxfId="1089" priority="595" operator="containsText" text="退">
      <formula>NOT(ISERROR(SEARCH("退",O126)))</formula>
    </cfRule>
    <cfRule type="containsText" dxfId="1088" priority="596" operator="containsText" text="入">
      <formula>NOT(ISERROR(SEARCH("入",O126)))</formula>
    </cfRule>
    <cfRule type="containsText" dxfId="1087" priority="597" operator="containsText" text="入,退">
      <formula>NOT(ISERROR(SEARCH("入,退",O126)))</formula>
    </cfRule>
    <cfRule type="containsText" dxfId="1086" priority="598" operator="containsText" text="入,退">
      <formula>NOT(ISERROR(SEARCH("入,退",O126)))</formula>
    </cfRule>
    <cfRule type="cellIs" dxfId="1085" priority="599" operator="equal">
      <formula>"休"</formula>
    </cfRule>
  </conditionalFormatting>
  <conditionalFormatting sqref="O126:P126">
    <cfRule type="containsText" dxfId="1084" priority="594" operator="containsText" text="外">
      <formula>NOT(ISERROR(SEARCH("外",O126)))</formula>
    </cfRule>
  </conditionalFormatting>
  <conditionalFormatting sqref="O126:P126">
    <cfRule type="containsText" dxfId="1083" priority="593" operator="containsText" text="－">
      <formula>NOT(ISERROR(SEARCH("－",O126)))</formula>
    </cfRule>
  </conditionalFormatting>
  <conditionalFormatting sqref="V126:W126">
    <cfRule type="containsText" dxfId="1082" priority="588" operator="containsText" text="退">
      <formula>NOT(ISERROR(SEARCH("退",V126)))</formula>
    </cfRule>
    <cfRule type="containsText" dxfId="1081" priority="589" operator="containsText" text="入">
      <formula>NOT(ISERROR(SEARCH("入",V126)))</formula>
    </cfRule>
    <cfRule type="containsText" dxfId="1080" priority="590" operator="containsText" text="入,退">
      <formula>NOT(ISERROR(SEARCH("入,退",V126)))</formula>
    </cfRule>
    <cfRule type="containsText" dxfId="1079" priority="591" operator="containsText" text="入,退">
      <formula>NOT(ISERROR(SEARCH("入,退",V126)))</formula>
    </cfRule>
    <cfRule type="cellIs" dxfId="1078" priority="592" operator="equal">
      <formula>"休"</formula>
    </cfRule>
  </conditionalFormatting>
  <conditionalFormatting sqref="V126:W126">
    <cfRule type="containsText" dxfId="1077" priority="587" operator="containsText" text="外">
      <formula>NOT(ISERROR(SEARCH("外",V126)))</formula>
    </cfRule>
  </conditionalFormatting>
  <conditionalFormatting sqref="V126:W126">
    <cfRule type="containsText" dxfId="1076" priority="586" operator="containsText" text="－">
      <formula>NOT(ISERROR(SEARCH("－",V126)))</formula>
    </cfRule>
  </conditionalFormatting>
  <conditionalFormatting sqref="AC126:AD126">
    <cfRule type="containsText" dxfId="1075" priority="581" operator="containsText" text="退">
      <formula>NOT(ISERROR(SEARCH("退",AC126)))</formula>
    </cfRule>
    <cfRule type="containsText" dxfId="1074" priority="582" operator="containsText" text="入">
      <formula>NOT(ISERROR(SEARCH("入",AC126)))</formula>
    </cfRule>
    <cfRule type="containsText" dxfId="1073" priority="583" operator="containsText" text="入,退">
      <formula>NOT(ISERROR(SEARCH("入,退",AC126)))</formula>
    </cfRule>
    <cfRule type="containsText" dxfId="1072" priority="584" operator="containsText" text="入,退">
      <formula>NOT(ISERROR(SEARCH("入,退",AC126)))</formula>
    </cfRule>
    <cfRule type="cellIs" dxfId="1071" priority="585" operator="equal">
      <formula>"休"</formula>
    </cfRule>
  </conditionalFormatting>
  <conditionalFormatting sqref="AC126:AD126">
    <cfRule type="containsText" dxfId="1070" priority="580" operator="containsText" text="外">
      <formula>NOT(ISERROR(SEARCH("外",AC126)))</formula>
    </cfRule>
  </conditionalFormatting>
  <conditionalFormatting sqref="AC126:AD126">
    <cfRule type="containsText" dxfId="1069" priority="579" operator="containsText" text="－">
      <formula>NOT(ISERROR(SEARCH("－",AC126)))</formula>
    </cfRule>
  </conditionalFormatting>
  <conditionalFormatting sqref="Z127:AA127">
    <cfRule type="containsText" dxfId="1068" priority="574" operator="containsText" text="退">
      <formula>NOT(ISERROR(SEARCH("退",Z127)))</formula>
    </cfRule>
    <cfRule type="containsText" dxfId="1067" priority="575" operator="containsText" text="入">
      <formula>NOT(ISERROR(SEARCH("入",Z127)))</formula>
    </cfRule>
    <cfRule type="containsText" dxfId="1066" priority="576" operator="containsText" text="入,退">
      <formula>NOT(ISERROR(SEARCH("入,退",Z127)))</formula>
    </cfRule>
    <cfRule type="containsText" dxfId="1065" priority="577" operator="containsText" text="入,退">
      <formula>NOT(ISERROR(SEARCH("入,退",Z127)))</formula>
    </cfRule>
    <cfRule type="cellIs" dxfId="1064" priority="578" operator="equal">
      <formula>"休"</formula>
    </cfRule>
  </conditionalFormatting>
  <conditionalFormatting sqref="Z127:AA127">
    <cfRule type="containsText" dxfId="1063" priority="573" operator="containsText" text="外">
      <formula>NOT(ISERROR(SEARCH("外",Z127)))</formula>
    </cfRule>
  </conditionalFormatting>
  <conditionalFormatting sqref="Z127:AA127">
    <cfRule type="containsText" dxfId="1062" priority="572" operator="containsText" text="－">
      <formula>NOT(ISERROR(SEARCH("－",Z127)))</formula>
    </cfRule>
  </conditionalFormatting>
  <conditionalFormatting sqref="AB127:AD127">
    <cfRule type="containsText" dxfId="1061" priority="567" operator="containsText" text="退">
      <formula>NOT(ISERROR(SEARCH("退",AB127)))</formula>
    </cfRule>
    <cfRule type="containsText" dxfId="1060" priority="568" operator="containsText" text="入">
      <formula>NOT(ISERROR(SEARCH("入",AB127)))</formula>
    </cfRule>
    <cfRule type="containsText" dxfId="1059" priority="569" operator="containsText" text="入,退">
      <formula>NOT(ISERROR(SEARCH("入,退",AB127)))</formula>
    </cfRule>
    <cfRule type="containsText" dxfId="1058" priority="570" operator="containsText" text="入,退">
      <formula>NOT(ISERROR(SEARCH("入,退",AB127)))</formula>
    </cfRule>
    <cfRule type="cellIs" dxfId="1057" priority="571" operator="equal">
      <formula>"休"</formula>
    </cfRule>
  </conditionalFormatting>
  <conditionalFormatting sqref="AB127:AD127">
    <cfRule type="containsText" dxfId="1056" priority="566" operator="containsText" text="外">
      <formula>NOT(ISERROR(SEARCH("外",AB127)))</formula>
    </cfRule>
  </conditionalFormatting>
  <conditionalFormatting sqref="AB127:AD127">
    <cfRule type="containsText" dxfId="1055" priority="565" operator="containsText" text="－">
      <formula>NOT(ISERROR(SEARCH("－",AB127)))</formula>
    </cfRule>
  </conditionalFormatting>
  <conditionalFormatting sqref="F148:AJ148">
    <cfRule type="containsText" dxfId="1054" priority="563" operator="containsText" text="日">
      <formula>NOT(ISERROR(SEARCH("日",F148)))</formula>
    </cfRule>
    <cfRule type="containsText" dxfId="1053" priority="564" operator="containsText" text="土">
      <formula>NOT(ISERROR(SEARCH("土",F148)))</formula>
    </cfRule>
  </conditionalFormatting>
  <conditionalFormatting sqref="F148:AJ148">
    <cfRule type="containsText" dxfId="1052" priority="556" operator="containsText" text="その他">
      <formula>NOT(ISERROR(SEARCH("その他",F148)))</formula>
    </cfRule>
    <cfRule type="containsText" dxfId="1051" priority="557" operator="containsText" text="冬休">
      <formula>NOT(ISERROR(SEARCH("冬休",F148)))</formula>
    </cfRule>
    <cfRule type="containsText" dxfId="1050" priority="558" operator="containsText" text="夏休">
      <formula>NOT(ISERROR(SEARCH("夏休",F148)))</formula>
    </cfRule>
    <cfRule type="containsText" dxfId="1049" priority="559" operator="containsText" text="製作">
      <formula>NOT(ISERROR(SEARCH("製作",F148)))</formula>
    </cfRule>
    <cfRule type="cellIs" dxfId="1048" priority="560" operator="equal">
      <formula>"中止,製作"</formula>
    </cfRule>
    <cfRule type="containsText" dxfId="1047" priority="561" operator="containsText" text="中止,製作,夏休,冬休,その他">
      <formula>NOT(ISERROR(SEARCH("中止,製作,夏休,冬休,その他",F148)))</formula>
    </cfRule>
    <cfRule type="containsText" dxfId="1046" priority="562" operator="containsText" text="中止">
      <formula>NOT(ISERROR(SEARCH("中止",F148)))</formula>
    </cfRule>
  </conditionalFormatting>
  <conditionalFormatting sqref="F155:AJ155">
    <cfRule type="containsText" dxfId="1045" priority="554" operator="containsText" text="日">
      <formula>NOT(ISERROR(SEARCH("日",F155)))</formula>
    </cfRule>
    <cfRule type="containsText" dxfId="1044" priority="555" operator="containsText" text="土">
      <formula>NOT(ISERROR(SEARCH("土",F155)))</formula>
    </cfRule>
  </conditionalFormatting>
  <conditionalFormatting sqref="F155:AJ155">
    <cfRule type="containsText" dxfId="1043" priority="547" operator="containsText" text="その他">
      <formula>NOT(ISERROR(SEARCH("その他",F155)))</formula>
    </cfRule>
    <cfRule type="containsText" dxfId="1042" priority="548" operator="containsText" text="冬休">
      <formula>NOT(ISERROR(SEARCH("冬休",F155)))</formula>
    </cfRule>
    <cfRule type="containsText" dxfId="1041" priority="549" operator="containsText" text="夏休">
      <formula>NOT(ISERROR(SEARCH("夏休",F155)))</formula>
    </cfRule>
    <cfRule type="containsText" dxfId="1040" priority="550" operator="containsText" text="製作">
      <formula>NOT(ISERROR(SEARCH("製作",F155)))</formula>
    </cfRule>
    <cfRule type="cellIs" dxfId="1039" priority="551" operator="equal">
      <formula>"中止,製作"</formula>
    </cfRule>
    <cfRule type="containsText" dxfId="1038" priority="552" operator="containsText" text="中止,製作,夏休,冬休,その他">
      <formula>NOT(ISERROR(SEARCH("中止,製作,夏休,冬休,その他",F155)))</formula>
    </cfRule>
    <cfRule type="containsText" dxfId="1037" priority="553" operator="containsText" text="中止">
      <formula>NOT(ISERROR(SEARCH("中止",F155)))</formula>
    </cfRule>
  </conditionalFormatting>
  <conditionalFormatting sqref="F160:AJ160">
    <cfRule type="containsText" dxfId="1036" priority="545" operator="containsText" text="日">
      <formula>NOT(ISERROR(SEARCH("日",F160)))</formula>
    </cfRule>
    <cfRule type="containsText" dxfId="1035" priority="546" operator="containsText" text="土">
      <formula>NOT(ISERROR(SEARCH("土",F160)))</formula>
    </cfRule>
  </conditionalFormatting>
  <conditionalFormatting sqref="F160:AJ160">
    <cfRule type="containsText" dxfId="1034" priority="538" operator="containsText" text="その他">
      <formula>NOT(ISERROR(SEARCH("その他",F160)))</formula>
    </cfRule>
    <cfRule type="containsText" dxfId="1033" priority="539" operator="containsText" text="冬休">
      <formula>NOT(ISERROR(SEARCH("冬休",F160)))</formula>
    </cfRule>
    <cfRule type="containsText" dxfId="1032" priority="540" operator="containsText" text="夏休">
      <formula>NOT(ISERROR(SEARCH("夏休",F160)))</formula>
    </cfRule>
    <cfRule type="containsText" dxfId="1031" priority="541" operator="containsText" text="製作">
      <formula>NOT(ISERROR(SEARCH("製作",F160)))</formula>
    </cfRule>
    <cfRule type="cellIs" dxfId="1030" priority="542" operator="equal">
      <formula>"中止,製作"</formula>
    </cfRule>
    <cfRule type="containsText" dxfId="1029" priority="543" operator="containsText" text="中止,製作,夏休,冬休,その他">
      <formula>NOT(ISERROR(SEARCH("中止,製作,夏休,冬休,その他",F160)))</formula>
    </cfRule>
    <cfRule type="containsText" dxfId="1028" priority="544" operator="containsText" text="中止">
      <formula>NOT(ISERROR(SEARCH("中止",F160)))</formula>
    </cfRule>
  </conditionalFormatting>
  <conditionalFormatting sqref="F151:I151 L151:M151 AG151:AJ151 F154:AJ154 G153:L153 J150:N150 F152:AJ152 N153:S153 U153:AJ153 F149:AJ149 Q150:U150 X150:AB150 AE150:AJ150">
    <cfRule type="containsText" dxfId="1027" priority="533" operator="containsText" text="退">
      <formula>NOT(ISERROR(SEARCH("退",F149)))</formula>
    </cfRule>
    <cfRule type="containsText" dxfId="1026" priority="534" operator="containsText" text="入">
      <formula>NOT(ISERROR(SEARCH("入",F149)))</formula>
    </cfRule>
    <cfRule type="containsText" dxfId="1025" priority="535" operator="containsText" text="入,退">
      <formula>NOT(ISERROR(SEARCH("入,退",F149)))</formula>
    </cfRule>
    <cfRule type="containsText" dxfId="1024" priority="536" operator="containsText" text="入,退">
      <formula>NOT(ISERROR(SEARCH("入,退",F149)))</formula>
    </cfRule>
    <cfRule type="cellIs" dxfId="1023" priority="537" operator="equal">
      <formula>"休"</formula>
    </cfRule>
  </conditionalFormatting>
  <conditionalFormatting sqref="F151:I151 L151:M151 AG151:AJ151 F154:AJ154 G153:L153 J150:N150 F152:AJ152 N153:S153 U153:AJ153 F149:AJ149 Q150:U150 X150:AB150 AE150:AJ150">
    <cfRule type="containsText" dxfId="1022" priority="532" operator="containsText" text="外">
      <formula>NOT(ISERROR(SEARCH("外",F149)))</formula>
    </cfRule>
  </conditionalFormatting>
  <conditionalFormatting sqref="F151:I151 L151:M151 AG151:AJ151 F154:AJ154 G153:L153 J150:N150 F152:AJ152 N153:S153 U153:AJ153 F149:AJ149 Q150:U150 X150:AB150 AE150:AJ150">
    <cfRule type="containsText" dxfId="1021" priority="531" operator="containsText" text="－">
      <formula>NOT(ISERROR(SEARCH("－",F149)))</formula>
    </cfRule>
  </conditionalFormatting>
  <conditionalFormatting sqref="F156:AJ159">
    <cfRule type="containsText" dxfId="1020" priority="526" operator="containsText" text="退">
      <formula>NOT(ISERROR(SEARCH("退",F156)))</formula>
    </cfRule>
    <cfRule type="containsText" dxfId="1019" priority="527" operator="containsText" text="入">
      <formula>NOT(ISERROR(SEARCH("入",F156)))</formula>
    </cfRule>
    <cfRule type="containsText" dxfId="1018" priority="528" operator="containsText" text="入,退">
      <formula>NOT(ISERROR(SEARCH("入,退",F156)))</formula>
    </cfRule>
    <cfRule type="containsText" dxfId="1017" priority="529" operator="containsText" text="入,退">
      <formula>NOT(ISERROR(SEARCH("入,退",F156)))</formula>
    </cfRule>
    <cfRule type="cellIs" dxfId="1016" priority="530" operator="equal">
      <formula>"休"</formula>
    </cfRule>
  </conditionalFormatting>
  <conditionalFormatting sqref="F156:AJ159">
    <cfRule type="containsText" dxfId="1015" priority="525" operator="containsText" text="外">
      <formula>NOT(ISERROR(SEARCH("外",F156)))</formula>
    </cfRule>
  </conditionalFormatting>
  <conditionalFormatting sqref="F156:AJ159">
    <cfRule type="containsText" dxfId="1014" priority="524" operator="containsText" text="－">
      <formula>NOT(ISERROR(SEARCH("－",F156)))</formula>
    </cfRule>
  </conditionalFormatting>
  <conditionalFormatting sqref="F161:AJ164">
    <cfRule type="containsText" dxfId="1013" priority="519" operator="containsText" text="退">
      <formula>NOT(ISERROR(SEARCH("退",F161)))</formula>
    </cfRule>
    <cfRule type="containsText" dxfId="1012" priority="520" operator="containsText" text="入">
      <formula>NOT(ISERROR(SEARCH("入",F161)))</formula>
    </cfRule>
    <cfRule type="containsText" dxfId="1011" priority="521" operator="containsText" text="入,退">
      <formula>NOT(ISERROR(SEARCH("入,退",F161)))</formula>
    </cfRule>
    <cfRule type="containsText" dxfId="1010" priority="522" operator="containsText" text="入,退">
      <formula>NOT(ISERROR(SEARCH("入,退",F161)))</formula>
    </cfRule>
    <cfRule type="cellIs" dxfId="1009" priority="523" operator="equal">
      <formula>"休"</formula>
    </cfRule>
  </conditionalFormatting>
  <conditionalFormatting sqref="F161:AJ164">
    <cfRule type="containsText" dxfId="1008" priority="518" operator="containsText" text="外">
      <formula>NOT(ISERROR(SEARCH("外",F161)))</formula>
    </cfRule>
  </conditionalFormatting>
  <conditionalFormatting sqref="F161:AJ164">
    <cfRule type="containsText" dxfId="1007" priority="517" operator="containsText" text="－">
      <formula>NOT(ISERROR(SEARCH("－",F161)))</formula>
    </cfRule>
  </conditionalFormatting>
  <conditionalFormatting sqref="F150:G150">
    <cfRule type="containsText" dxfId="1006" priority="512" operator="containsText" text="退">
      <formula>NOT(ISERROR(SEARCH("退",F150)))</formula>
    </cfRule>
    <cfRule type="containsText" dxfId="1005" priority="513" operator="containsText" text="入">
      <formula>NOT(ISERROR(SEARCH("入",F150)))</formula>
    </cfRule>
    <cfRule type="containsText" dxfId="1004" priority="514" operator="containsText" text="入,退">
      <formula>NOT(ISERROR(SEARCH("入,退",F150)))</formula>
    </cfRule>
    <cfRule type="containsText" dxfId="1003" priority="515" operator="containsText" text="入,退">
      <formula>NOT(ISERROR(SEARCH("入,退",F150)))</formula>
    </cfRule>
    <cfRule type="cellIs" dxfId="1002" priority="516" operator="equal">
      <formula>"休"</formula>
    </cfRule>
  </conditionalFormatting>
  <conditionalFormatting sqref="F150:G150">
    <cfRule type="containsText" dxfId="1001" priority="511" operator="containsText" text="外">
      <formula>NOT(ISERROR(SEARCH("外",F150)))</formula>
    </cfRule>
  </conditionalFormatting>
  <conditionalFormatting sqref="F150:G150">
    <cfRule type="containsText" dxfId="1000" priority="510" operator="containsText" text="－">
      <formula>NOT(ISERROR(SEARCH("－",F150)))</formula>
    </cfRule>
  </conditionalFormatting>
  <conditionalFormatting sqref="J151:K151">
    <cfRule type="containsText" dxfId="999" priority="505" operator="containsText" text="退">
      <formula>NOT(ISERROR(SEARCH("退",J151)))</formula>
    </cfRule>
    <cfRule type="containsText" dxfId="998" priority="506" operator="containsText" text="入">
      <formula>NOT(ISERROR(SEARCH("入",J151)))</formula>
    </cfRule>
    <cfRule type="containsText" dxfId="997" priority="507" operator="containsText" text="入,退">
      <formula>NOT(ISERROR(SEARCH("入,退",J151)))</formula>
    </cfRule>
    <cfRule type="containsText" dxfId="996" priority="508" operator="containsText" text="入,退">
      <formula>NOT(ISERROR(SEARCH("入,退",J151)))</formula>
    </cfRule>
    <cfRule type="cellIs" dxfId="995" priority="509" operator="equal">
      <formula>"休"</formula>
    </cfRule>
  </conditionalFormatting>
  <conditionalFormatting sqref="J151:K151">
    <cfRule type="containsText" dxfId="994" priority="504" operator="containsText" text="外">
      <formula>NOT(ISERROR(SEARCH("外",J151)))</formula>
    </cfRule>
  </conditionalFormatting>
  <conditionalFormatting sqref="J151:K151">
    <cfRule type="containsText" dxfId="993" priority="503" operator="containsText" text="－">
      <formula>NOT(ISERROR(SEARCH("－",J151)))</formula>
    </cfRule>
  </conditionalFormatting>
  <conditionalFormatting sqref="F153">
    <cfRule type="containsText" dxfId="992" priority="498" operator="containsText" text="退">
      <formula>NOT(ISERROR(SEARCH("退",F153)))</formula>
    </cfRule>
    <cfRule type="containsText" dxfId="991" priority="499" operator="containsText" text="入">
      <formula>NOT(ISERROR(SEARCH("入",F153)))</formula>
    </cfRule>
    <cfRule type="containsText" dxfId="990" priority="500" operator="containsText" text="入,退">
      <formula>NOT(ISERROR(SEARCH("入,退",F153)))</formula>
    </cfRule>
    <cfRule type="containsText" dxfId="989" priority="501" operator="containsText" text="入,退">
      <formula>NOT(ISERROR(SEARCH("入,退",F153)))</formula>
    </cfRule>
    <cfRule type="cellIs" dxfId="988" priority="502" operator="equal">
      <formula>"休"</formula>
    </cfRule>
  </conditionalFormatting>
  <conditionalFormatting sqref="F153">
    <cfRule type="containsText" dxfId="987" priority="497" operator="containsText" text="外">
      <formula>NOT(ISERROR(SEARCH("外",F153)))</formula>
    </cfRule>
  </conditionalFormatting>
  <conditionalFormatting sqref="F153">
    <cfRule type="containsText" dxfId="986" priority="496" operator="containsText" text="－">
      <formula>NOT(ISERROR(SEARCH("－",F153)))</formula>
    </cfRule>
  </conditionalFormatting>
  <conditionalFormatting sqref="M153">
    <cfRule type="containsText" dxfId="985" priority="491" operator="containsText" text="退">
      <formula>NOT(ISERROR(SEARCH("退",M153)))</formula>
    </cfRule>
    <cfRule type="containsText" dxfId="984" priority="492" operator="containsText" text="入">
      <formula>NOT(ISERROR(SEARCH("入",M153)))</formula>
    </cfRule>
    <cfRule type="containsText" dxfId="983" priority="493" operator="containsText" text="入,退">
      <formula>NOT(ISERROR(SEARCH("入,退",M153)))</formula>
    </cfRule>
    <cfRule type="containsText" dxfId="982" priority="494" operator="containsText" text="入,退">
      <formula>NOT(ISERROR(SEARCH("入,退",M153)))</formula>
    </cfRule>
    <cfRule type="cellIs" dxfId="981" priority="495" operator="equal">
      <formula>"休"</formula>
    </cfRule>
  </conditionalFormatting>
  <conditionalFormatting sqref="M153">
    <cfRule type="containsText" dxfId="980" priority="490" operator="containsText" text="外">
      <formula>NOT(ISERROR(SEARCH("外",M153)))</formula>
    </cfRule>
  </conditionalFormatting>
  <conditionalFormatting sqref="M153">
    <cfRule type="containsText" dxfId="979" priority="489" operator="containsText" text="－">
      <formula>NOT(ISERROR(SEARCH("－",M153)))</formula>
    </cfRule>
  </conditionalFormatting>
  <conditionalFormatting sqref="T153">
    <cfRule type="containsText" dxfId="978" priority="484" operator="containsText" text="退">
      <formula>NOT(ISERROR(SEARCH("退",T153)))</formula>
    </cfRule>
    <cfRule type="containsText" dxfId="977" priority="485" operator="containsText" text="入">
      <formula>NOT(ISERROR(SEARCH("入",T153)))</formula>
    </cfRule>
    <cfRule type="containsText" dxfId="976" priority="486" operator="containsText" text="入,退">
      <formula>NOT(ISERROR(SEARCH("入,退",T153)))</formula>
    </cfRule>
    <cfRule type="containsText" dxfId="975" priority="487" operator="containsText" text="入,退">
      <formula>NOT(ISERROR(SEARCH("入,退",T153)))</formula>
    </cfRule>
    <cfRule type="cellIs" dxfId="974" priority="488" operator="equal">
      <formula>"休"</formula>
    </cfRule>
  </conditionalFormatting>
  <conditionalFormatting sqref="T153">
    <cfRule type="containsText" dxfId="973" priority="483" operator="containsText" text="外">
      <formula>NOT(ISERROR(SEARCH("外",T153)))</formula>
    </cfRule>
  </conditionalFormatting>
  <conditionalFormatting sqref="T153">
    <cfRule type="containsText" dxfId="972" priority="482" operator="containsText" text="－">
      <formula>NOT(ISERROR(SEARCH("－",T153)))</formula>
    </cfRule>
  </conditionalFormatting>
  <conditionalFormatting sqref="N151:O151">
    <cfRule type="containsText" dxfId="971" priority="477" operator="containsText" text="退">
      <formula>NOT(ISERROR(SEARCH("退",N151)))</formula>
    </cfRule>
    <cfRule type="containsText" dxfId="970" priority="478" operator="containsText" text="入">
      <formula>NOT(ISERROR(SEARCH("入",N151)))</formula>
    </cfRule>
    <cfRule type="containsText" dxfId="969" priority="479" operator="containsText" text="入,退">
      <formula>NOT(ISERROR(SEARCH("入,退",N151)))</formula>
    </cfRule>
    <cfRule type="containsText" dxfId="968" priority="480" operator="containsText" text="入,退">
      <formula>NOT(ISERROR(SEARCH("入,退",N151)))</formula>
    </cfRule>
    <cfRule type="cellIs" dxfId="967" priority="481" operator="equal">
      <formula>"休"</formula>
    </cfRule>
  </conditionalFormatting>
  <conditionalFormatting sqref="N151:O151">
    <cfRule type="containsText" dxfId="966" priority="476" operator="containsText" text="外">
      <formula>NOT(ISERROR(SEARCH("外",N151)))</formula>
    </cfRule>
  </conditionalFormatting>
  <conditionalFormatting sqref="N151:O151">
    <cfRule type="containsText" dxfId="965" priority="475" operator="containsText" text="－">
      <formula>NOT(ISERROR(SEARCH("－",N151)))</formula>
    </cfRule>
  </conditionalFormatting>
  <conditionalFormatting sqref="U151:V151">
    <cfRule type="containsText" dxfId="964" priority="470" operator="containsText" text="退">
      <formula>NOT(ISERROR(SEARCH("退",U151)))</formula>
    </cfRule>
    <cfRule type="containsText" dxfId="963" priority="471" operator="containsText" text="入">
      <formula>NOT(ISERROR(SEARCH("入",U151)))</formula>
    </cfRule>
    <cfRule type="containsText" dxfId="962" priority="472" operator="containsText" text="入,退">
      <formula>NOT(ISERROR(SEARCH("入,退",U151)))</formula>
    </cfRule>
    <cfRule type="containsText" dxfId="961" priority="473" operator="containsText" text="入,退">
      <formula>NOT(ISERROR(SEARCH("入,退",U151)))</formula>
    </cfRule>
    <cfRule type="cellIs" dxfId="960" priority="474" operator="equal">
      <formula>"休"</formula>
    </cfRule>
  </conditionalFormatting>
  <conditionalFormatting sqref="U151:V151">
    <cfRule type="containsText" dxfId="959" priority="469" operator="containsText" text="外">
      <formula>NOT(ISERROR(SEARCH("外",U151)))</formula>
    </cfRule>
  </conditionalFormatting>
  <conditionalFormatting sqref="U151:V151">
    <cfRule type="containsText" dxfId="958" priority="468" operator="containsText" text="－">
      <formula>NOT(ISERROR(SEARCH("－",U151)))</formula>
    </cfRule>
  </conditionalFormatting>
  <conditionalFormatting sqref="AE151:AF151">
    <cfRule type="containsText" dxfId="957" priority="463" operator="containsText" text="退">
      <formula>NOT(ISERROR(SEARCH("退",AE151)))</formula>
    </cfRule>
    <cfRule type="containsText" dxfId="956" priority="464" operator="containsText" text="入">
      <formula>NOT(ISERROR(SEARCH("入",AE151)))</formula>
    </cfRule>
    <cfRule type="containsText" dxfId="955" priority="465" operator="containsText" text="入,退">
      <formula>NOT(ISERROR(SEARCH("入,退",AE151)))</formula>
    </cfRule>
    <cfRule type="containsText" dxfId="954" priority="466" operator="containsText" text="入,退">
      <formula>NOT(ISERROR(SEARCH("入,退",AE151)))</formula>
    </cfRule>
    <cfRule type="cellIs" dxfId="953" priority="467" operator="equal">
      <formula>"休"</formula>
    </cfRule>
  </conditionalFormatting>
  <conditionalFormatting sqref="AE151:AF151">
    <cfRule type="containsText" dxfId="952" priority="462" operator="containsText" text="外">
      <formula>NOT(ISERROR(SEARCH("外",AE151)))</formula>
    </cfRule>
  </conditionalFormatting>
  <conditionalFormatting sqref="AE151:AF151">
    <cfRule type="containsText" dxfId="951" priority="461" operator="containsText" text="－">
      <formula>NOT(ISERROR(SEARCH("－",AE151)))</formula>
    </cfRule>
  </conditionalFormatting>
  <conditionalFormatting sqref="H150:I150">
    <cfRule type="containsText" dxfId="950" priority="456" operator="containsText" text="退">
      <formula>NOT(ISERROR(SEARCH("退",H150)))</formula>
    </cfRule>
    <cfRule type="containsText" dxfId="949" priority="457" operator="containsText" text="入">
      <formula>NOT(ISERROR(SEARCH("入",H150)))</formula>
    </cfRule>
    <cfRule type="containsText" dxfId="948" priority="458" operator="containsText" text="入,退">
      <formula>NOT(ISERROR(SEARCH("入,退",H150)))</formula>
    </cfRule>
    <cfRule type="containsText" dxfId="947" priority="459" operator="containsText" text="入,退">
      <formula>NOT(ISERROR(SEARCH("入,退",H150)))</formula>
    </cfRule>
    <cfRule type="cellIs" dxfId="946" priority="460" operator="equal">
      <formula>"休"</formula>
    </cfRule>
  </conditionalFormatting>
  <conditionalFormatting sqref="H150:I150">
    <cfRule type="containsText" dxfId="945" priority="455" operator="containsText" text="外">
      <formula>NOT(ISERROR(SEARCH("外",H150)))</formula>
    </cfRule>
  </conditionalFormatting>
  <conditionalFormatting sqref="H150:I150">
    <cfRule type="containsText" dxfId="944" priority="454" operator="containsText" text="－">
      <formula>NOT(ISERROR(SEARCH("－",H150)))</formula>
    </cfRule>
  </conditionalFormatting>
  <conditionalFormatting sqref="O150:P150">
    <cfRule type="containsText" dxfId="943" priority="449" operator="containsText" text="退">
      <formula>NOT(ISERROR(SEARCH("退",O150)))</formula>
    </cfRule>
    <cfRule type="containsText" dxfId="942" priority="450" operator="containsText" text="入">
      <formula>NOT(ISERROR(SEARCH("入",O150)))</formula>
    </cfRule>
    <cfRule type="containsText" dxfId="941" priority="451" operator="containsText" text="入,退">
      <formula>NOT(ISERROR(SEARCH("入,退",O150)))</formula>
    </cfRule>
    <cfRule type="containsText" dxfId="940" priority="452" operator="containsText" text="入,退">
      <formula>NOT(ISERROR(SEARCH("入,退",O150)))</formula>
    </cfRule>
    <cfRule type="cellIs" dxfId="939" priority="453" operator="equal">
      <formula>"休"</formula>
    </cfRule>
  </conditionalFormatting>
  <conditionalFormatting sqref="O150:P150">
    <cfRule type="containsText" dxfId="938" priority="448" operator="containsText" text="外">
      <formula>NOT(ISERROR(SEARCH("外",O150)))</formula>
    </cfRule>
  </conditionalFormatting>
  <conditionalFormatting sqref="O150:P150">
    <cfRule type="containsText" dxfId="937" priority="447" operator="containsText" text="－">
      <formula>NOT(ISERROR(SEARCH("－",O150)))</formula>
    </cfRule>
  </conditionalFormatting>
  <conditionalFormatting sqref="V150:W150">
    <cfRule type="containsText" dxfId="936" priority="442" operator="containsText" text="退">
      <formula>NOT(ISERROR(SEARCH("退",V150)))</formula>
    </cfRule>
    <cfRule type="containsText" dxfId="935" priority="443" operator="containsText" text="入">
      <formula>NOT(ISERROR(SEARCH("入",V150)))</formula>
    </cfRule>
    <cfRule type="containsText" dxfId="934" priority="444" operator="containsText" text="入,退">
      <formula>NOT(ISERROR(SEARCH("入,退",V150)))</formula>
    </cfRule>
    <cfRule type="containsText" dxfId="933" priority="445" operator="containsText" text="入,退">
      <formula>NOT(ISERROR(SEARCH("入,退",V150)))</formula>
    </cfRule>
    <cfRule type="cellIs" dxfId="932" priority="446" operator="equal">
      <formula>"休"</formula>
    </cfRule>
  </conditionalFormatting>
  <conditionalFormatting sqref="V150:W150">
    <cfRule type="containsText" dxfId="931" priority="441" operator="containsText" text="外">
      <formula>NOT(ISERROR(SEARCH("外",V150)))</formula>
    </cfRule>
  </conditionalFormatting>
  <conditionalFormatting sqref="V150:W150">
    <cfRule type="containsText" dxfId="930" priority="440" operator="containsText" text="－">
      <formula>NOT(ISERROR(SEARCH("－",V150)))</formula>
    </cfRule>
  </conditionalFormatting>
  <conditionalFormatting sqref="AC150:AD150">
    <cfRule type="containsText" dxfId="929" priority="435" operator="containsText" text="退">
      <formula>NOT(ISERROR(SEARCH("退",AC150)))</formula>
    </cfRule>
    <cfRule type="containsText" dxfId="928" priority="436" operator="containsText" text="入">
      <formula>NOT(ISERROR(SEARCH("入",AC150)))</formula>
    </cfRule>
    <cfRule type="containsText" dxfId="927" priority="437" operator="containsText" text="入,退">
      <formula>NOT(ISERROR(SEARCH("入,退",AC150)))</formula>
    </cfRule>
    <cfRule type="containsText" dxfId="926" priority="438" operator="containsText" text="入,退">
      <formula>NOT(ISERROR(SEARCH("入,退",AC150)))</formula>
    </cfRule>
    <cfRule type="cellIs" dxfId="925" priority="439" operator="equal">
      <formula>"休"</formula>
    </cfRule>
  </conditionalFormatting>
  <conditionalFormatting sqref="AC150:AD150">
    <cfRule type="containsText" dxfId="924" priority="434" operator="containsText" text="外">
      <formula>NOT(ISERROR(SEARCH("外",AC150)))</formula>
    </cfRule>
  </conditionalFormatting>
  <conditionalFormatting sqref="AC150:AD150">
    <cfRule type="containsText" dxfId="923" priority="433" operator="containsText" text="－">
      <formula>NOT(ISERROR(SEARCH("－",AC150)))</formula>
    </cfRule>
  </conditionalFormatting>
  <conditionalFormatting sqref="AB151:AD151">
    <cfRule type="containsText" dxfId="922" priority="428" operator="containsText" text="退">
      <formula>NOT(ISERROR(SEARCH("退",AB151)))</formula>
    </cfRule>
    <cfRule type="containsText" dxfId="921" priority="429" operator="containsText" text="入">
      <formula>NOT(ISERROR(SEARCH("入",AB151)))</formula>
    </cfRule>
    <cfRule type="containsText" dxfId="920" priority="430" operator="containsText" text="入,退">
      <formula>NOT(ISERROR(SEARCH("入,退",AB151)))</formula>
    </cfRule>
    <cfRule type="containsText" dxfId="919" priority="431" operator="containsText" text="入,退">
      <formula>NOT(ISERROR(SEARCH("入,退",AB151)))</formula>
    </cfRule>
    <cfRule type="cellIs" dxfId="918" priority="432" operator="equal">
      <formula>"休"</formula>
    </cfRule>
  </conditionalFormatting>
  <conditionalFormatting sqref="AB151:AD151">
    <cfRule type="containsText" dxfId="917" priority="427" operator="containsText" text="外">
      <formula>NOT(ISERROR(SEARCH("外",AB151)))</formula>
    </cfRule>
  </conditionalFormatting>
  <conditionalFormatting sqref="AB151:AD151">
    <cfRule type="containsText" dxfId="916" priority="426" operator="containsText" text="－">
      <formula>NOT(ISERROR(SEARCH("－",AB151)))</formula>
    </cfRule>
  </conditionalFormatting>
  <conditionalFormatting sqref="P151 S151:T151">
    <cfRule type="containsText" dxfId="915" priority="421" operator="containsText" text="退">
      <formula>NOT(ISERROR(SEARCH("退",P151)))</formula>
    </cfRule>
    <cfRule type="containsText" dxfId="914" priority="422" operator="containsText" text="入">
      <formula>NOT(ISERROR(SEARCH("入",P151)))</formula>
    </cfRule>
    <cfRule type="containsText" dxfId="913" priority="423" operator="containsText" text="入,退">
      <formula>NOT(ISERROR(SEARCH("入,退",P151)))</formula>
    </cfRule>
    <cfRule type="containsText" dxfId="912" priority="424" operator="containsText" text="入,退">
      <formula>NOT(ISERROR(SEARCH("入,退",P151)))</formula>
    </cfRule>
    <cfRule type="cellIs" dxfId="911" priority="425" operator="equal">
      <formula>"休"</formula>
    </cfRule>
  </conditionalFormatting>
  <conditionalFormatting sqref="P151 S151:T151">
    <cfRule type="containsText" dxfId="910" priority="420" operator="containsText" text="外">
      <formula>NOT(ISERROR(SEARCH("外",P151)))</formula>
    </cfRule>
  </conditionalFormatting>
  <conditionalFormatting sqref="P151 S151:T151">
    <cfRule type="containsText" dxfId="909" priority="419" operator="containsText" text="－">
      <formula>NOT(ISERROR(SEARCH("－",P151)))</formula>
    </cfRule>
  </conditionalFormatting>
  <conditionalFormatting sqref="Q151:R151">
    <cfRule type="containsText" dxfId="908" priority="414" operator="containsText" text="退">
      <formula>NOT(ISERROR(SEARCH("退",Q151)))</formula>
    </cfRule>
    <cfRule type="containsText" dxfId="907" priority="415" operator="containsText" text="入">
      <formula>NOT(ISERROR(SEARCH("入",Q151)))</formula>
    </cfRule>
    <cfRule type="containsText" dxfId="906" priority="416" operator="containsText" text="入,退">
      <formula>NOT(ISERROR(SEARCH("入,退",Q151)))</formula>
    </cfRule>
    <cfRule type="containsText" dxfId="905" priority="417" operator="containsText" text="入,退">
      <formula>NOT(ISERROR(SEARCH("入,退",Q151)))</formula>
    </cfRule>
    <cfRule type="cellIs" dxfId="904" priority="418" operator="equal">
      <formula>"休"</formula>
    </cfRule>
  </conditionalFormatting>
  <conditionalFormatting sqref="Q151:R151">
    <cfRule type="containsText" dxfId="903" priority="413" operator="containsText" text="外">
      <formula>NOT(ISERROR(SEARCH("外",Q151)))</formula>
    </cfRule>
  </conditionalFormatting>
  <conditionalFormatting sqref="Q151:R151">
    <cfRule type="containsText" dxfId="902" priority="412" operator="containsText" text="－">
      <formula>NOT(ISERROR(SEARCH("－",Q151)))</formula>
    </cfRule>
  </conditionalFormatting>
  <conditionalFormatting sqref="W151 Z151:AA151">
    <cfRule type="containsText" dxfId="901" priority="407" operator="containsText" text="退">
      <formula>NOT(ISERROR(SEARCH("退",W151)))</formula>
    </cfRule>
    <cfRule type="containsText" dxfId="900" priority="408" operator="containsText" text="入">
      <formula>NOT(ISERROR(SEARCH("入",W151)))</formula>
    </cfRule>
    <cfRule type="containsText" dxfId="899" priority="409" operator="containsText" text="入,退">
      <formula>NOT(ISERROR(SEARCH("入,退",W151)))</formula>
    </cfRule>
    <cfRule type="containsText" dxfId="898" priority="410" operator="containsText" text="入,退">
      <formula>NOT(ISERROR(SEARCH("入,退",W151)))</formula>
    </cfRule>
    <cfRule type="cellIs" dxfId="897" priority="411" operator="equal">
      <formula>"休"</formula>
    </cfRule>
  </conditionalFormatting>
  <conditionalFormatting sqref="W151 Z151:AA151">
    <cfRule type="containsText" dxfId="896" priority="406" operator="containsText" text="外">
      <formula>NOT(ISERROR(SEARCH("外",W151)))</formula>
    </cfRule>
  </conditionalFormatting>
  <conditionalFormatting sqref="W151 Z151:AA151">
    <cfRule type="containsText" dxfId="895" priority="405" operator="containsText" text="－">
      <formula>NOT(ISERROR(SEARCH("－",W151)))</formula>
    </cfRule>
  </conditionalFormatting>
  <conditionalFormatting sqref="X151:Y151">
    <cfRule type="containsText" dxfId="894" priority="400" operator="containsText" text="退">
      <formula>NOT(ISERROR(SEARCH("退",X151)))</formula>
    </cfRule>
    <cfRule type="containsText" dxfId="893" priority="401" operator="containsText" text="入">
      <formula>NOT(ISERROR(SEARCH("入",X151)))</formula>
    </cfRule>
    <cfRule type="containsText" dxfId="892" priority="402" operator="containsText" text="入,退">
      <formula>NOT(ISERROR(SEARCH("入,退",X151)))</formula>
    </cfRule>
    <cfRule type="containsText" dxfId="891" priority="403" operator="containsText" text="入,退">
      <formula>NOT(ISERROR(SEARCH("入,退",X151)))</formula>
    </cfRule>
    <cfRule type="cellIs" dxfId="890" priority="404" operator="equal">
      <formula>"休"</formula>
    </cfRule>
  </conditionalFormatting>
  <conditionalFormatting sqref="X151:Y151">
    <cfRule type="containsText" dxfId="889" priority="399" operator="containsText" text="外">
      <formula>NOT(ISERROR(SEARCH("外",X151)))</formula>
    </cfRule>
  </conditionalFormatting>
  <conditionalFormatting sqref="X151:Y151">
    <cfRule type="containsText" dxfId="888" priority="398" operator="containsText" text="－">
      <formula>NOT(ISERROR(SEARCH("－",X151)))</formula>
    </cfRule>
  </conditionalFormatting>
  <conditionalFormatting sqref="F172:AJ172">
    <cfRule type="containsText" dxfId="887" priority="396" operator="containsText" text="日">
      <formula>NOT(ISERROR(SEARCH("日",F172)))</formula>
    </cfRule>
    <cfRule type="containsText" dxfId="886" priority="397" operator="containsText" text="土">
      <formula>NOT(ISERROR(SEARCH("土",F172)))</formula>
    </cfRule>
  </conditionalFormatting>
  <conditionalFormatting sqref="F172:AJ172">
    <cfRule type="containsText" dxfId="885" priority="389" operator="containsText" text="その他">
      <formula>NOT(ISERROR(SEARCH("その他",F172)))</formula>
    </cfRule>
    <cfRule type="containsText" dxfId="884" priority="390" operator="containsText" text="冬休">
      <formula>NOT(ISERROR(SEARCH("冬休",F172)))</formula>
    </cfRule>
    <cfRule type="containsText" dxfId="883" priority="391" operator="containsText" text="夏休">
      <formula>NOT(ISERROR(SEARCH("夏休",F172)))</formula>
    </cfRule>
    <cfRule type="containsText" dxfId="882" priority="392" operator="containsText" text="製作">
      <formula>NOT(ISERROR(SEARCH("製作",F172)))</formula>
    </cfRule>
    <cfRule type="cellIs" dxfId="881" priority="393" operator="equal">
      <formula>"中止,製作"</formula>
    </cfRule>
    <cfRule type="containsText" dxfId="880" priority="394" operator="containsText" text="中止,製作,夏休,冬休,その他">
      <formula>NOT(ISERROR(SEARCH("中止,製作,夏休,冬休,その他",F172)))</formula>
    </cfRule>
    <cfRule type="containsText" dxfId="879" priority="395" operator="containsText" text="中止">
      <formula>NOT(ISERROR(SEARCH("中止",F172)))</formula>
    </cfRule>
  </conditionalFormatting>
  <conditionalFormatting sqref="F179:AJ179">
    <cfRule type="containsText" dxfId="878" priority="387" operator="containsText" text="日">
      <formula>NOT(ISERROR(SEARCH("日",F179)))</formula>
    </cfRule>
    <cfRule type="containsText" dxfId="877" priority="388" operator="containsText" text="土">
      <formula>NOT(ISERROR(SEARCH("土",F179)))</formula>
    </cfRule>
  </conditionalFormatting>
  <conditionalFormatting sqref="F179:AJ179">
    <cfRule type="containsText" dxfId="876" priority="380" operator="containsText" text="その他">
      <formula>NOT(ISERROR(SEARCH("その他",F179)))</formula>
    </cfRule>
    <cfRule type="containsText" dxfId="875" priority="381" operator="containsText" text="冬休">
      <formula>NOT(ISERROR(SEARCH("冬休",F179)))</formula>
    </cfRule>
    <cfRule type="containsText" dxfId="874" priority="382" operator="containsText" text="夏休">
      <formula>NOT(ISERROR(SEARCH("夏休",F179)))</formula>
    </cfRule>
    <cfRule type="containsText" dxfId="873" priority="383" operator="containsText" text="製作">
      <formula>NOT(ISERROR(SEARCH("製作",F179)))</formula>
    </cfRule>
    <cfRule type="cellIs" dxfId="872" priority="384" operator="equal">
      <formula>"中止,製作"</formula>
    </cfRule>
    <cfRule type="containsText" dxfId="871" priority="385" operator="containsText" text="中止,製作,夏休,冬休,その他">
      <formula>NOT(ISERROR(SEARCH("中止,製作,夏休,冬休,その他",F179)))</formula>
    </cfRule>
    <cfRule type="containsText" dxfId="870" priority="386" operator="containsText" text="中止">
      <formula>NOT(ISERROR(SEARCH("中止",F179)))</formula>
    </cfRule>
  </conditionalFormatting>
  <conditionalFormatting sqref="F184:AJ184">
    <cfRule type="containsText" dxfId="869" priority="378" operator="containsText" text="日">
      <formula>NOT(ISERROR(SEARCH("日",F184)))</formula>
    </cfRule>
    <cfRule type="containsText" dxfId="868" priority="379" operator="containsText" text="土">
      <formula>NOT(ISERROR(SEARCH("土",F184)))</formula>
    </cfRule>
  </conditionalFormatting>
  <conditionalFormatting sqref="F184:AJ184">
    <cfRule type="containsText" dxfId="867" priority="371" operator="containsText" text="その他">
      <formula>NOT(ISERROR(SEARCH("その他",F184)))</formula>
    </cfRule>
    <cfRule type="containsText" dxfId="866" priority="372" operator="containsText" text="冬休">
      <formula>NOT(ISERROR(SEARCH("冬休",F184)))</formula>
    </cfRule>
    <cfRule type="containsText" dxfId="865" priority="373" operator="containsText" text="夏休">
      <formula>NOT(ISERROR(SEARCH("夏休",F184)))</formula>
    </cfRule>
    <cfRule type="containsText" dxfId="864" priority="374" operator="containsText" text="製作">
      <formula>NOT(ISERROR(SEARCH("製作",F184)))</formula>
    </cfRule>
    <cfRule type="cellIs" dxfId="863" priority="375" operator="equal">
      <formula>"中止,製作"</formula>
    </cfRule>
    <cfRule type="containsText" dxfId="862" priority="376" operator="containsText" text="中止,製作,夏休,冬休,その他">
      <formula>NOT(ISERROR(SEARCH("中止,製作,夏休,冬休,その他",F184)))</formula>
    </cfRule>
    <cfRule type="containsText" dxfId="861" priority="377" operator="containsText" text="中止">
      <formula>NOT(ISERROR(SEARCH("中止",F184)))</formula>
    </cfRule>
  </conditionalFormatting>
  <conditionalFormatting sqref="F175:I175 L175:M175 AG175:AH175 F178:AJ178 G177:L177 J174:N174 F176:AH176 F173:AH173 Q174:U174 X174:AB174 AE174:AH174 N177:S177 U177:AH177 AJ173:AJ177">
    <cfRule type="containsText" dxfId="860" priority="366" operator="containsText" text="退">
      <formula>NOT(ISERROR(SEARCH("退",F173)))</formula>
    </cfRule>
    <cfRule type="containsText" dxfId="859" priority="367" operator="containsText" text="入">
      <formula>NOT(ISERROR(SEARCH("入",F173)))</formula>
    </cfRule>
    <cfRule type="containsText" dxfId="858" priority="368" operator="containsText" text="入,退">
      <formula>NOT(ISERROR(SEARCH("入,退",F173)))</formula>
    </cfRule>
    <cfRule type="containsText" dxfId="857" priority="369" operator="containsText" text="入,退">
      <formula>NOT(ISERROR(SEARCH("入,退",F173)))</formula>
    </cfRule>
    <cfRule type="cellIs" dxfId="856" priority="370" operator="equal">
      <formula>"休"</formula>
    </cfRule>
  </conditionalFormatting>
  <conditionalFormatting sqref="F175:I175 L175:M175 AG175:AH175 F178:AJ178 G177:L177 J174:N174 F176:AH176 F173:AH173 Q174:U174 X174:AB174 AE174:AH174 N177:S177 U177:AH177 AJ173:AJ177">
    <cfRule type="containsText" dxfId="855" priority="365" operator="containsText" text="外">
      <formula>NOT(ISERROR(SEARCH("外",F173)))</formula>
    </cfRule>
  </conditionalFormatting>
  <conditionalFormatting sqref="F175:I175 L175:M175 AG175:AH175 F178:AJ178 G177:L177 J174:N174 F176:AH176 F173:AH173 Q174:U174 X174:AB174 AE174:AH174 N177:S177 U177:AH177 AJ173:AJ177">
    <cfRule type="containsText" dxfId="854" priority="364" operator="containsText" text="－">
      <formula>NOT(ISERROR(SEARCH("－",F173)))</formula>
    </cfRule>
  </conditionalFormatting>
  <conditionalFormatting sqref="F180:AJ183">
    <cfRule type="containsText" dxfId="853" priority="359" operator="containsText" text="退">
      <formula>NOT(ISERROR(SEARCH("退",F180)))</formula>
    </cfRule>
    <cfRule type="containsText" dxfId="852" priority="360" operator="containsText" text="入">
      <formula>NOT(ISERROR(SEARCH("入",F180)))</formula>
    </cfRule>
    <cfRule type="containsText" dxfId="851" priority="361" operator="containsText" text="入,退">
      <formula>NOT(ISERROR(SEARCH("入,退",F180)))</formula>
    </cfRule>
    <cfRule type="containsText" dxfId="850" priority="362" operator="containsText" text="入,退">
      <formula>NOT(ISERROR(SEARCH("入,退",F180)))</formula>
    </cfRule>
    <cfRule type="cellIs" dxfId="849" priority="363" operator="equal">
      <formula>"休"</formula>
    </cfRule>
  </conditionalFormatting>
  <conditionalFormatting sqref="F180:AJ183">
    <cfRule type="containsText" dxfId="848" priority="358" operator="containsText" text="外">
      <formula>NOT(ISERROR(SEARCH("外",F180)))</formula>
    </cfRule>
  </conditionalFormatting>
  <conditionalFormatting sqref="F180:AJ183">
    <cfRule type="containsText" dxfId="847" priority="357" operator="containsText" text="－">
      <formula>NOT(ISERROR(SEARCH("－",F180)))</formula>
    </cfRule>
  </conditionalFormatting>
  <conditionalFormatting sqref="F185:AJ188">
    <cfRule type="containsText" dxfId="846" priority="352" operator="containsText" text="退">
      <formula>NOT(ISERROR(SEARCH("退",F185)))</formula>
    </cfRule>
    <cfRule type="containsText" dxfId="845" priority="353" operator="containsText" text="入">
      <formula>NOT(ISERROR(SEARCH("入",F185)))</formula>
    </cfRule>
    <cfRule type="containsText" dxfId="844" priority="354" operator="containsText" text="入,退">
      <formula>NOT(ISERROR(SEARCH("入,退",F185)))</formula>
    </cfRule>
    <cfRule type="containsText" dxfId="843" priority="355" operator="containsText" text="入,退">
      <formula>NOT(ISERROR(SEARCH("入,退",F185)))</formula>
    </cfRule>
    <cfRule type="cellIs" dxfId="842" priority="356" operator="equal">
      <formula>"休"</formula>
    </cfRule>
  </conditionalFormatting>
  <conditionalFormatting sqref="F185:AJ188">
    <cfRule type="containsText" dxfId="841" priority="351" operator="containsText" text="外">
      <formula>NOT(ISERROR(SEARCH("外",F185)))</formula>
    </cfRule>
  </conditionalFormatting>
  <conditionalFormatting sqref="F185:AJ188">
    <cfRule type="containsText" dxfId="840" priority="350" operator="containsText" text="－">
      <formula>NOT(ISERROR(SEARCH("－",F185)))</formula>
    </cfRule>
  </conditionalFormatting>
  <conditionalFormatting sqref="F174:G174">
    <cfRule type="containsText" dxfId="839" priority="345" operator="containsText" text="退">
      <formula>NOT(ISERROR(SEARCH("退",F174)))</formula>
    </cfRule>
    <cfRule type="containsText" dxfId="838" priority="346" operator="containsText" text="入">
      <formula>NOT(ISERROR(SEARCH("入",F174)))</formula>
    </cfRule>
    <cfRule type="containsText" dxfId="837" priority="347" operator="containsText" text="入,退">
      <formula>NOT(ISERROR(SEARCH("入,退",F174)))</formula>
    </cfRule>
    <cfRule type="containsText" dxfId="836" priority="348" operator="containsText" text="入,退">
      <formula>NOT(ISERROR(SEARCH("入,退",F174)))</formula>
    </cfRule>
    <cfRule type="cellIs" dxfId="835" priority="349" operator="equal">
      <formula>"休"</formula>
    </cfRule>
  </conditionalFormatting>
  <conditionalFormatting sqref="F174:G174">
    <cfRule type="containsText" dxfId="834" priority="344" operator="containsText" text="外">
      <formula>NOT(ISERROR(SEARCH("外",F174)))</formula>
    </cfRule>
  </conditionalFormatting>
  <conditionalFormatting sqref="F174:G174">
    <cfRule type="containsText" dxfId="833" priority="343" operator="containsText" text="－">
      <formula>NOT(ISERROR(SEARCH("－",F174)))</formula>
    </cfRule>
  </conditionalFormatting>
  <conditionalFormatting sqref="J175:K175">
    <cfRule type="containsText" dxfId="832" priority="338" operator="containsText" text="退">
      <formula>NOT(ISERROR(SEARCH("退",J175)))</formula>
    </cfRule>
    <cfRule type="containsText" dxfId="831" priority="339" operator="containsText" text="入">
      <formula>NOT(ISERROR(SEARCH("入",J175)))</formula>
    </cfRule>
    <cfRule type="containsText" dxfId="830" priority="340" operator="containsText" text="入,退">
      <formula>NOT(ISERROR(SEARCH("入,退",J175)))</formula>
    </cfRule>
    <cfRule type="containsText" dxfId="829" priority="341" operator="containsText" text="入,退">
      <formula>NOT(ISERROR(SEARCH("入,退",J175)))</formula>
    </cfRule>
    <cfRule type="cellIs" dxfId="828" priority="342" operator="equal">
      <formula>"休"</formula>
    </cfRule>
  </conditionalFormatting>
  <conditionalFormatting sqref="J175:K175">
    <cfRule type="containsText" dxfId="827" priority="337" operator="containsText" text="外">
      <formula>NOT(ISERROR(SEARCH("外",J175)))</formula>
    </cfRule>
  </conditionalFormatting>
  <conditionalFormatting sqref="J175:K175">
    <cfRule type="containsText" dxfId="826" priority="336" operator="containsText" text="－">
      <formula>NOT(ISERROR(SEARCH("－",J175)))</formula>
    </cfRule>
  </conditionalFormatting>
  <conditionalFormatting sqref="F177">
    <cfRule type="containsText" dxfId="825" priority="331" operator="containsText" text="退">
      <formula>NOT(ISERROR(SEARCH("退",F177)))</formula>
    </cfRule>
    <cfRule type="containsText" dxfId="824" priority="332" operator="containsText" text="入">
      <formula>NOT(ISERROR(SEARCH("入",F177)))</formula>
    </cfRule>
    <cfRule type="containsText" dxfId="823" priority="333" operator="containsText" text="入,退">
      <formula>NOT(ISERROR(SEARCH("入,退",F177)))</formula>
    </cfRule>
    <cfRule type="containsText" dxfId="822" priority="334" operator="containsText" text="入,退">
      <formula>NOT(ISERROR(SEARCH("入,退",F177)))</formula>
    </cfRule>
    <cfRule type="cellIs" dxfId="821" priority="335" operator="equal">
      <formula>"休"</formula>
    </cfRule>
  </conditionalFormatting>
  <conditionalFormatting sqref="F177">
    <cfRule type="containsText" dxfId="820" priority="330" operator="containsText" text="外">
      <formula>NOT(ISERROR(SEARCH("外",F177)))</formula>
    </cfRule>
  </conditionalFormatting>
  <conditionalFormatting sqref="F177">
    <cfRule type="containsText" dxfId="819" priority="329" operator="containsText" text="－">
      <formula>NOT(ISERROR(SEARCH("－",F177)))</formula>
    </cfRule>
  </conditionalFormatting>
  <conditionalFormatting sqref="M177">
    <cfRule type="containsText" dxfId="818" priority="324" operator="containsText" text="退">
      <formula>NOT(ISERROR(SEARCH("退",M177)))</formula>
    </cfRule>
    <cfRule type="containsText" dxfId="817" priority="325" operator="containsText" text="入">
      <formula>NOT(ISERROR(SEARCH("入",M177)))</formula>
    </cfRule>
    <cfRule type="containsText" dxfId="816" priority="326" operator="containsText" text="入,退">
      <formula>NOT(ISERROR(SEARCH("入,退",M177)))</formula>
    </cfRule>
    <cfRule type="containsText" dxfId="815" priority="327" operator="containsText" text="入,退">
      <formula>NOT(ISERROR(SEARCH("入,退",M177)))</formula>
    </cfRule>
    <cfRule type="cellIs" dxfId="814" priority="328" operator="equal">
      <formula>"休"</formula>
    </cfRule>
  </conditionalFormatting>
  <conditionalFormatting sqref="M177">
    <cfRule type="containsText" dxfId="813" priority="323" operator="containsText" text="外">
      <formula>NOT(ISERROR(SEARCH("外",M177)))</formula>
    </cfRule>
  </conditionalFormatting>
  <conditionalFormatting sqref="M177">
    <cfRule type="containsText" dxfId="812" priority="322" operator="containsText" text="－">
      <formula>NOT(ISERROR(SEARCH("－",M177)))</formula>
    </cfRule>
  </conditionalFormatting>
  <conditionalFormatting sqref="T177">
    <cfRule type="containsText" dxfId="811" priority="317" operator="containsText" text="退">
      <formula>NOT(ISERROR(SEARCH("退",T177)))</formula>
    </cfRule>
    <cfRule type="containsText" dxfId="810" priority="318" operator="containsText" text="入">
      <formula>NOT(ISERROR(SEARCH("入",T177)))</formula>
    </cfRule>
    <cfRule type="containsText" dxfId="809" priority="319" operator="containsText" text="入,退">
      <formula>NOT(ISERROR(SEARCH("入,退",T177)))</formula>
    </cfRule>
    <cfRule type="containsText" dxfId="808" priority="320" operator="containsText" text="入,退">
      <formula>NOT(ISERROR(SEARCH("入,退",T177)))</formula>
    </cfRule>
    <cfRule type="cellIs" dxfId="807" priority="321" operator="equal">
      <formula>"休"</formula>
    </cfRule>
  </conditionalFormatting>
  <conditionalFormatting sqref="T177">
    <cfRule type="containsText" dxfId="806" priority="316" operator="containsText" text="外">
      <formula>NOT(ISERROR(SEARCH("外",T177)))</formula>
    </cfRule>
  </conditionalFormatting>
  <conditionalFormatting sqref="T177">
    <cfRule type="containsText" dxfId="805" priority="315" operator="containsText" text="－">
      <formula>NOT(ISERROR(SEARCH("－",T177)))</formula>
    </cfRule>
  </conditionalFormatting>
  <conditionalFormatting sqref="N175:O175">
    <cfRule type="containsText" dxfId="804" priority="310" operator="containsText" text="退">
      <formula>NOT(ISERROR(SEARCH("退",N175)))</formula>
    </cfRule>
    <cfRule type="containsText" dxfId="803" priority="311" operator="containsText" text="入">
      <formula>NOT(ISERROR(SEARCH("入",N175)))</formula>
    </cfRule>
    <cfRule type="containsText" dxfId="802" priority="312" operator="containsText" text="入,退">
      <formula>NOT(ISERROR(SEARCH("入,退",N175)))</formula>
    </cfRule>
    <cfRule type="containsText" dxfId="801" priority="313" operator="containsText" text="入,退">
      <formula>NOT(ISERROR(SEARCH("入,退",N175)))</formula>
    </cfRule>
    <cfRule type="cellIs" dxfId="800" priority="314" operator="equal">
      <formula>"休"</formula>
    </cfRule>
  </conditionalFormatting>
  <conditionalFormatting sqref="N175:O175">
    <cfRule type="containsText" dxfId="799" priority="309" operator="containsText" text="外">
      <formula>NOT(ISERROR(SEARCH("外",N175)))</formula>
    </cfRule>
  </conditionalFormatting>
  <conditionalFormatting sqref="N175:O175">
    <cfRule type="containsText" dxfId="798" priority="308" operator="containsText" text="－">
      <formula>NOT(ISERROR(SEARCH("－",N175)))</formula>
    </cfRule>
  </conditionalFormatting>
  <conditionalFormatting sqref="U175:V175">
    <cfRule type="containsText" dxfId="797" priority="303" operator="containsText" text="退">
      <formula>NOT(ISERROR(SEARCH("退",U175)))</formula>
    </cfRule>
    <cfRule type="containsText" dxfId="796" priority="304" operator="containsText" text="入">
      <formula>NOT(ISERROR(SEARCH("入",U175)))</formula>
    </cfRule>
    <cfRule type="containsText" dxfId="795" priority="305" operator="containsText" text="入,退">
      <formula>NOT(ISERROR(SEARCH("入,退",U175)))</formula>
    </cfRule>
    <cfRule type="containsText" dxfId="794" priority="306" operator="containsText" text="入,退">
      <formula>NOT(ISERROR(SEARCH("入,退",U175)))</formula>
    </cfRule>
    <cfRule type="cellIs" dxfId="793" priority="307" operator="equal">
      <formula>"休"</formula>
    </cfRule>
  </conditionalFormatting>
  <conditionalFormatting sqref="U175:V175">
    <cfRule type="containsText" dxfId="792" priority="302" operator="containsText" text="外">
      <formula>NOT(ISERROR(SEARCH("外",U175)))</formula>
    </cfRule>
  </conditionalFormatting>
  <conditionalFormatting sqref="U175:V175">
    <cfRule type="containsText" dxfId="791" priority="301" operator="containsText" text="－">
      <formula>NOT(ISERROR(SEARCH("－",U175)))</formula>
    </cfRule>
  </conditionalFormatting>
  <conditionalFormatting sqref="AE175:AF175">
    <cfRule type="containsText" dxfId="790" priority="296" operator="containsText" text="退">
      <formula>NOT(ISERROR(SEARCH("退",AE175)))</formula>
    </cfRule>
    <cfRule type="containsText" dxfId="789" priority="297" operator="containsText" text="入">
      <formula>NOT(ISERROR(SEARCH("入",AE175)))</formula>
    </cfRule>
    <cfRule type="containsText" dxfId="788" priority="298" operator="containsText" text="入,退">
      <formula>NOT(ISERROR(SEARCH("入,退",AE175)))</formula>
    </cfRule>
    <cfRule type="containsText" dxfId="787" priority="299" operator="containsText" text="入,退">
      <formula>NOT(ISERROR(SEARCH("入,退",AE175)))</formula>
    </cfRule>
    <cfRule type="cellIs" dxfId="786" priority="300" operator="equal">
      <formula>"休"</formula>
    </cfRule>
  </conditionalFormatting>
  <conditionalFormatting sqref="AE175:AF175">
    <cfRule type="containsText" dxfId="785" priority="295" operator="containsText" text="外">
      <formula>NOT(ISERROR(SEARCH("外",AE175)))</formula>
    </cfRule>
  </conditionalFormatting>
  <conditionalFormatting sqref="AE175:AF175">
    <cfRule type="containsText" dxfId="784" priority="294" operator="containsText" text="－">
      <formula>NOT(ISERROR(SEARCH("－",AE175)))</formula>
    </cfRule>
  </conditionalFormatting>
  <conditionalFormatting sqref="H174:I174">
    <cfRule type="containsText" dxfId="783" priority="289" operator="containsText" text="退">
      <formula>NOT(ISERROR(SEARCH("退",H174)))</formula>
    </cfRule>
    <cfRule type="containsText" dxfId="782" priority="290" operator="containsText" text="入">
      <formula>NOT(ISERROR(SEARCH("入",H174)))</formula>
    </cfRule>
    <cfRule type="containsText" dxfId="781" priority="291" operator="containsText" text="入,退">
      <formula>NOT(ISERROR(SEARCH("入,退",H174)))</formula>
    </cfRule>
    <cfRule type="containsText" dxfId="780" priority="292" operator="containsText" text="入,退">
      <formula>NOT(ISERROR(SEARCH("入,退",H174)))</formula>
    </cfRule>
    <cfRule type="cellIs" dxfId="779" priority="293" operator="equal">
      <formula>"休"</formula>
    </cfRule>
  </conditionalFormatting>
  <conditionalFormatting sqref="H174:I174">
    <cfRule type="containsText" dxfId="778" priority="288" operator="containsText" text="外">
      <formula>NOT(ISERROR(SEARCH("外",H174)))</formula>
    </cfRule>
  </conditionalFormatting>
  <conditionalFormatting sqref="H174:I174">
    <cfRule type="containsText" dxfId="777" priority="287" operator="containsText" text="－">
      <formula>NOT(ISERROR(SEARCH("－",H174)))</formula>
    </cfRule>
  </conditionalFormatting>
  <conditionalFormatting sqref="O174:P174">
    <cfRule type="containsText" dxfId="776" priority="282" operator="containsText" text="退">
      <formula>NOT(ISERROR(SEARCH("退",O174)))</formula>
    </cfRule>
    <cfRule type="containsText" dxfId="775" priority="283" operator="containsText" text="入">
      <formula>NOT(ISERROR(SEARCH("入",O174)))</formula>
    </cfRule>
    <cfRule type="containsText" dxfId="774" priority="284" operator="containsText" text="入,退">
      <formula>NOT(ISERROR(SEARCH("入,退",O174)))</formula>
    </cfRule>
    <cfRule type="containsText" dxfId="773" priority="285" operator="containsText" text="入,退">
      <formula>NOT(ISERROR(SEARCH("入,退",O174)))</formula>
    </cfRule>
    <cfRule type="cellIs" dxfId="772" priority="286" operator="equal">
      <formula>"休"</formula>
    </cfRule>
  </conditionalFormatting>
  <conditionalFormatting sqref="O174:P174">
    <cfRule type="containsText" dxfId="771" priority="281" operator="containsText" text="外">
      <formula>NOT(ISERROR(SEARCH("外",O174)))</formula>
    </cfRule>
  </conditionalFormatting>
  <conditionalFormatting sqref="O174:P174">
    <cfRule type="containsText" dxfId="770" priority="280" operator="containsText" text="－">
      <formula>NOT(ISERROR(SEARCH("－",O174)))</formula>
    </cfRule>
  </conditionalFormatting>
  <conditionalFormatting sqref="V174:W174">
    <cfRule type="containsText" dxfId="769" priority="275" operator="containsText" text="退">
      <formula>NOT(ISERROR(SEARCH("退",V174)))</formula>
    </cfRule>
    <cfRule type="containsText" dxfId="768" priority="276" operator="containsText" text="入">
      <formula>NOT(ISERROR(SEARCH("入",V174)))</formula>
    </cfRule>
    <cfRule type="containsText" dxfId="767" priority="277" operator="containsText" text="入,退">
      <formula>NOT(ISERROR(SEARCH("入,退",V174)))</formula>
    </cfRule>
    <cfRule type="containsText" dxfId="766" priority="278" operator="containsText" text="入,退">
      <formula>NOT(ISERROR(SEARCH("入,退",V174)))</formula>
    </cfRule>
    <cfRule type="cellIs" dxfId="765" priority="279" operator="equal">
      <formula>"休"</formula>
    </cfRule>
  </conditionalFormatting>
  <conditionalFormatting sqref="V174:W174">
    <cfRule type="containsText" dxfId="764" priority="274" operator="containsText" text="外">
      <formula>NOT(ISERROR(SEARCH("外",V174)))</formula>
    </cfRule>
  </conditionalFormatting>
  <conditionalFormatting sqref="V174:W174">
    <cfRule type="containsText" dxfId="763" priority="273" operator="containsText" text="－">
      <formula>NOT(ISERROR(SEARCH("－",V174)))</formula>
    </cfRule>
  </conditionalFormatting>
  <conditionalFormatting sqref="AC174:AD174">
    <cfRule type="containsText" dxfId="762" priority="268" operator="containsText" text="退">
      <formula>NOT(ISERROR(SEARCH("退",AC174)))</formula>
    </cfRule>
    <cfRule type="containsText" dxfId="761" priority="269" operator="containsText" text="入">
      <formula>NOT(ISERROR(SEARCH("入",AC174)))</formula>
    </cfRule>
    <cfRule type="containsText" dxfId="760" priority="270" operator="containsText" text="入,退">
      <formula>NOT(ISERROR(SEARCH("入,退",AC174)))</formula>
    </cfRule>
    <cfRule type="containsText" dxfId="759" priority="271" operator="containsText" text="入,退">
      <formula>NOT(ISERROR(SEARCH("入,退",AC174)))</formula>
    </cfRule>
    <cfRule type="cellIs" dxfId="758" priority="272" operator="equal">
      <formula>"休"</formula>
    </cfRule>
  </conditionalFormatting>
  <conditionalFormatting sqref="AC174:AD174">
    <cfRule type="containsText" dxfId="757" priority="267" operator="containsText" text="外">
      <formula>NOT(ISERROR(SEARCH("外",AC174)))</formula>
    </cfRule>
  </conditionalFormatting>
  <conditionalFormatting sqref="AC174:AD174">
    <cfRule type="containsText" dxfId="756" priority="266" operator="containsText" text="－">
      <formula>NOT(ISERROR(SEARCH("－",AC174)))</formula>
    </cfRule>
  </conditionalFormatting>
  <conditionalFormatting sqref="AB175:AD175">
    <cfRule type="containsText" dxfId="755" priority="261" operator="containsText" text="退">
      <formula>NOT(ISERROR(SEARCH("退",AB175)))</formula>
    </cfRule>
    <cfRule type="containsText" dxfId="754" priority="262" operator="containsText" text="入">
      <formula>NOT(ISERROR(SEARCH("入",AB175)))</formula>
    </cfRule>
    <cfRule type="containsText" dxfId="753" priority="263" operator="containsText" text="入,退">
      <formula>NOT(ISERROR(SEARCH("入,退",AB175)))</formula>
    </cfRule>
    <cfRule type="containsText" dxfId="752" priority="264" operator="containsText" text="入,退">
      <formula>NOT(ISERROR(SEARCH("入,退",AB175)))</formula>
    </cfRule>
    <cfRule type="cellIs" dxfId="751" priority="265" operator="equal">
      <formula>"休"</formula>
    </cfRule>
  </conditionalFormatting>
  <conditionalFormatting sqref="AB175:AD175">
    <cfRule type="containsText" dxfId="750" priority="260" operator="containsText" text="外">
      <formula>NOT(ISERROR(SEARCH("外",AB175)))</formula>
    </cfRule>
  </conditionalFormatting>
  <conditionalFormatting sqref="AB175:AD175">
    <cfRule type="containsText" dxfId="749" priority="259" operator="containsText" text="－">
      <formula>NOT(ISERROR(SEARCH("－",AB175)))</formula>
    </cfRule>
  </conditionalFormatting>
  <conditionalFormatting sqref="P175 S175:T175">
    <cfRule type="containsText" dxfId="748" priority="254" operator="containsText" text="退">
      <formula>NOT(ISERROR(SEARCH("退",P175)))</formula>
    </cfRule>
    <cfRule type="containsText" dxfId="747" priority="255" operator="containsText" text="入">
      <formula>NOT(ISERROR(SEARCH("入",P175)))</formula>
    </cfRule>
    <cfRule type="containsText" dxfId="746" priority="256" operator="containsText" text="入,退">
      <formula>NOT(ISERROR(SEARCH("入,退",P175)))</formula>
    </cfRule>
    <cfRule type="containsText" dxfId="745" priority="257" operator="containsText" text="入,退">
      <formula>NOT(ISERROR(SEARCH("入,退",P175)))</formula>
    </cfRule>
    <cfRule type="cellIs" dxfId="744" priority="258" operator="equal">
      <formula>"休"</formula>
    </cfRule>
  </conditionalFormatting>
  <conditionalFormatting sqref="P175 S175:T175">
    <cfRule type="containsText" dxfId="743" priority="253" operator="containsText" text="外">
      <formula>NOT(ISERROR(SEARCH("外",P175)))</formula>
    </cfRule>
  </conditionalFormatting>
  <conditionalFormatting sqref="P175 S175:T175">
    <cfRule type="containsText" dxfId="742" priority="252" operator="containsText" text="－">
      <formula>NOT(ISERROR(SEARCH("－",P175)))</formula>
    </cfRule>
  </conditionalFormatting>
  <conditionalFormatting sqref="Q175:R175">
    <cfRule type="containsText" dxfId="741" priority="247" operator="containsText" text="退">
      <formula>NOT(ISERROR(SEARCH("退",Q175)))</formula>
    </cfRule>
    <cfRule type="containsText" dxfId="740" priority="248" operator="containsText" text="入">
      <formula>NOT(ISERROR(SEARCH("入",Q175)))</formula>
    </cfRule>
    <cfRule type="containsText" dxfId="739" priority="249" operator="containsText" text="入,退">
      <formula>NOT(ISERROR(SEARCH("入,退",Q175)))</formula>
    </cfRule>
    <cfRule type="containsText" dxfId="738" priority="250" operator="containsText" text="入,退">
      <formula>NOT(ISERROR(SEARCH("入,退",Q175)))</formula>
    </cfRule>
    <cfRule type="cellIs" dxfId="737" priority="251" operator="equal">
      <formula>"休"</formula>
    </cfRule>
  </conditionalFormatting>
  <conditionalFormatting sqref="Q175:R175">
    <cfRule type="containsText" dxfId="736" priority="246" operator="containsText" text="外">
      <formula>NOT(ISERROR(SEARCH("外",Q175)))</formula>
    </cfRule>
  </conditionalFormatting>
  <conditionalFormatting sqref="Q175:R175">
    <cfRule type="containsText" dxfId="735" priority="245" operator="containsText" text="－">
      <formula>NOT(ISERROR(SEARCH("－",Q175)))</formula>
    </cfRule>
  </conditionalFormatting>
  <conditionalFormatting sqref="W175 Z175:AA175">
    <cfRule type="containsText" dxfId="734" priority="240" operator="containsText" text="退">
      <formula>NOT(ISERROR(SEARCH("退",W175)))</formula>
    </cfRule>
    <cfRule type="containsText" dxfId="733" priority="241" operator="containsText" text="入">
      <formula>NOT(ISERROR(SEARCH("入",W175)))</formula>
    </cfRule>
    <cfRule type="containsText" dxfId="732" priority="242" operator="containsText" text="入,退">
      <formula>NOT(ISERROR(SEARCH("入,退",W175)))</formula>
    </cfRule>
    <cfRule type="containsText" dxfId="731" priority="243" operator="containsText" text="入,退">
      <formula>NOT(ISERROR(SEARCH("入,退",W175)))</formula>
    </cfRule>
    <cfRule type="cellIs" dxfId="730" priority="244" operator="equal">
      <formula>"休"</formula>
    </cfRule>
  </conditionalFormatting>
  <conditionalFormatting sqref="W175 Z175:AA175">
    <cfRule type="containsText" dxfId="729" priority="239" operator="containsText" text="外">
      <formula>NOT(ISERROR(SEARCH("外",W175)))</formula>
    </cfRule>
  </conditionalFormatting>
  <conditionalFormatting sqref="W175 Z175:AA175">
    <cfRule type="containsText" dxfId="728" priority="238" operator="containsText" text="－">
      <formula>NOT(ISERROR(SEARCH("－",W175)))</formula>
    </cfRule>
  </conditionalFormatting>
  <conditionalFormatting sqref="X175:Y175">
    <cfRule type="containsText" dxfId="727" priority="233" operator="containsText" text="退">
      <formula>NOT(ISERROR(SEARCH("退",X175)))</formula>
    </cfRule>
    <cfRule type="containsText" dxfId="726" priority="234" operator="containsText" text="入">
      <formula>NOT(ISERROR(SEARCH("入",X175)))</formula>
    </cfRule>
    <cfRule type="containsText" dxfId="725" priority="235" operator="containsText" text="入,退">
      <formula>NOT(ISERROR(SEARCH("入,退",X175)))</formula>
    </cfRule>
    <cfRule type="containsText" dxfId="724" priority="236" operator="containsText" text="入,退">
      <formula>NOT(ISERROR(SEARCH("入,退",X175)))</formula>
    </cfRule>
    <cfRule type="cellIs" dxfId="723" priority="237" operator="equal">
      <formula>"休"</formula>
    </cfRule>
  </conditionalFormatting>
  <conditionalFormatting sqref="X175:Y175">
    <cfRule type="containsText" dxfId="722" priority="232" operator="containsText" text="外">
      <formula>NOT(ISERROR(SEARCH("外",X175)))</formula>
    </cfRule>
  </conditionalFormatting>
  <conditionalFormatting sqref="X175:Y175">
    <cfRule type="containsText" dxfId="721" priority="231" operator="containsText" text="－">
      <formula>NOT(ISERROR(SEARCH("－",X175)))</formula>
    </cfRule>
  </conditionalFormatting>
  <conditionalFormatting sqref="AI173:AI177">
    <cfRule type="containsText" dxfId="720" priority="226" operator="containsText" text="退">
      <formula>NOT(ISERROR(SEARCH("退",AI173)))</formula>
    </cfRule>
    <cfRule type="containsText" dxfId="719" priority="227" operator="containsText" text="入">
      <formula>NOT(ISERROR(SEARCH("入",AI173)))</formula>
    </cfRule>
    <cfRule type="containsText" dxfId="718" priority="228" operator="containsText" text="入,退">
      <formula>NOT(ISERROR(SEARCH("入,退",AI173)))</formula>
    </cfRule>
    <cfRule type="containsText" dxfId="717" priority="229" operator="containsText" text="入,退">
      <formula>NOT(ISERROR(SEARCH("入,退",AI173)))</formula>
    </cfRule>
    <cfRule type="cellIs" dxfId="716" priority="230" operator="equal">
      <formula>"休"</formula>
    </cfRule>
  </conditionalFormatting>
  <conditionalFormatting sqref="AI173:AI177">
    <cfRule type="containsText" dxfId="715" priority="225" operator="containsText" text="外">
      <formula>NOT(ISERROR(SEARCH("外",AI173)))</formula>
    </cfRule>
  </conditionalFormatting>
  <conditionalFormatting sqref="AI173:AI177">
    <cfRule type="containsText" dxfId="714" priority="224" operator="containsText" text="－">
      <formula>NOT(ISERROR(SEARCH("－",AI173)))</formula>
    </cfRule>
  </conditionalFormatting>
  <conditionalFormatting sqref="F196:AJ196">
    <cfRule type="containsText" dxfId="713" priority="222" operator="containsText" text="日">
      <formula>NOT(ISERROR(SEARCH("日",F196)))</formula>
    </cfRule>
    <cfRule type="containsText" dxfId="712" priority="223" operator="containsText" text="土">
      <formula>NOT(ISERROR(SEARCH("土",F196)))</formula>
    </cfRule>
  </conditionalFormatting>
  <conditionalFormatting sqref="F196:AJ196">
    <cfRule type="containsText" dxfId="711" priority="215" operator="containsText" text="その他">
      <formula>NOT(ISERROR(SEARCH("その他",F196)))</formula>
    </cfRule>
    <cfRule type="containsText" dxfId="710" priority="216" operator="containsText" text="冬休">
      <formula>NOT(ISERROR(SEARCH("冬休",F196)))</formula>
    </cfRule>
    <cfRule type="containsText" dxfId="709" priority="217" operator="containsText" text="夏休">
      <formula>NOT(ISERROR(SEARCH("夏休",F196)))</formula>
    </cfRule>
    <cfRule type="containsText" dxfId="708" priority="218" operator="containsText" text="製作">
      <formula>NOT(ISERROR(SEARCH("製作",F196)))</formula>
    </cfRule>
    <cfRule type="cellIs" dxfId="707" priority="219" operator="equal">
      <formula>"中止,製作"</formula>
    </cfRule>
    <cfRule type="containsText" dxfId="706" priority="220" operator="containsText" text="中止,製作,夏休,冬休,その他">
      <formula>NOT(ISERROR(SEARCH("中止,製作,夏休,冬休,その他",F196)))</formula>
    </cfRule>
    <cfRule type="containsText" dxfId="705" priority="221" operator="containsText" text="中止">
      <formula>NOT(ISERROR(SEARCH("中止",F196)))</formula>
    </cfRule>
  </conditionalFormatting>
  <conditionalFormatting sqref="F203:AJ203">
    <cfRule type="containsText" dxfId="704" priority="213" operator="containsText" text="日">
      <formula>NOT(ISERROR(SEARCH("日",F203)))</formula>
    </cfRule>
    <cfRule type="containsText" dxfId="703" priority="214" operator="containsText" text="土">
      <formula>NOT(ISERROR(SEARCH("土",F203)))</formula>
    </cfRule>
  </conditionalFormatting>
  <conditionalFormatting sqref="F203:AJ203">
    <cfRule type="containsText" dxfId="702" priority="206" operator="containsText" text="その他">
      <formula>NOT(ISERROR(SEARCH("その他",F203)))</formula>
    </cfRule>
    <cfRule type="containsText" dxfId="701" priority="207" operator="containsText" text="冬休">
      <formula>NOT(ISERROR(SEARCH("冬休",F203)))</formula>
    </cfRule>
    <cfRule type="containsText" dxfId="700" priority="208" operator="containsText" text="夏休">
      <formula>NOT(ISERROR(SEARCH("夏休",F203)))</formula>
    </cfRule>
    <cfRule type="containsText" dxfId="699" priority="209" operator="containsText" text="製作">
      <formula>NOT(ISERROR(SEARCH("製作",F203)))</formula>
    </cfRule>
    <cfRule type="cellIs" dxfId="698" priority="210" operator="equal">
      <formula>"中止,製作"</formula>
    </cfRule>
    <cfRule type="containsText" dxfId="697" priority="211" operator="containsText" text="中止,製作,夏休,冬休,その他">
      <formula>NOT(ISERROR(SEARCH("中止,製作,夏休,冬休,その他",F203)))</formula>
    </cfRule>
    <cfRule type="containsText" dxfId="696" priority="212" operator="containsText" text="中止">
      <formula>NOT(ISERROR(SEARCH("中止",F203)))</formula>
    </cfRule>
  </conditionalFormatting>
  <conditionalFormatting sqref="F208:AJ208">
    <cfRule type="containsText" dxfId="695" priority="204" operator="containsText" text="日">
      <formula>NOT(ISERROR(SEARCH("日",F208)))</formula>
    </cfRule>
    <cfRule type="containsText" dxfId="694" priority="205" operator="containsText" text="土">
      <formula>NOT(ISERROR(SEARCH("土",F208)))</formula>
    </cfRule>
  </conditionalFormatting>
  <conditionalFormatting sqref="F208:AJ208">
    <cfRule type="containsText" dxfId="693" priority="197" operator="containsText" text="その他">
      <formula>NOT(ISERROR(SEARCH("その他",F208)))</formula>
    </cfRule>
    <cfRule type="containsText" dxfId="692" priority="198" operator="containsText" text="冬休">
      <formula>NOT(ISERROR(SEARCH("冬休",F208)))</formula>
    </cfRule>
    <cfRule type="containsText" dxfId="691" priority="199" operator="containsText" text="夏休">
      <formula>NOT(ISERROR(SEARCH("夏休",F208)))</formula>
    </cfRule>
    <cfRule type="containsText" dxfId="690" priority="200" operator="containsText" text="製作">
      <formula>NOT(ISERROR(SEARCH("製作",F208)))</formula>
    </cfRule>
    <cfRule type="cellIs" dxfId="689" priority="201" operator="equal">
      <formula>"中止,製作"</formula>
    </cfRule>
    <cfRule type="containsText" dxfId="688" priority="202" operator="containsText" text="中止,製作,夏休,冬休,その他">
      <formula>NOT(ISERROR(SEARCH("中止,製作,夏休,冬休,その他",F208)))</formula>
    </cfRule>
    <cfRule type="containsText" dxfId="687" priority="203" operator="containsText" text="中止">
      <formula>NOT(ISERROR(SEARCH("中止",F208)))</formula>
    </cfRule>
  </conditionalFormatting>
  <conditionalFormatting sqref="I199 L199:M199 AG199:AH199 F202:AJ202 G201 J198:N198 Q198:U198 X198:AB198 AE198:AH198 N201:Q201 V201:X201 AJ197:AJ201 F197:G197 F200:G200 AC201:AH201 I200:AH200 I197:AH197 I201:L201">
    <cfRule type="containsText" dxfId="686" priority="192" operator="containsText" text="退">
      <formula>NOT(ISERROR(SEARCH("退",F197)))</formula>
    </cfRule>
    <cfRule type="containsText" dxfId="685" priority="193" operator="containsText" text="入">
      <formula>NOT(ISERROR(SEARCH("入",F197)))</formula>
    </cfRule>
    <cfRule type="containsText" dxfId="684" priority="194" operator="containsText" text="入,退">
      <formula>NOT(ISERROR(SEARCH("入,退",F197)))</formula>
    </cfRule>
    <cfRule type="containsText" dxfId="683" priority="195" operator="containsText" text="入,退">
      <formula>NOT(ISERROR(SEARCH("入,退",F197)))</formula>
    </cfRule>
    <cfRule type="cellIs" dxfId="682" priority="196" operator="equal">
      <formula>"休"</formula>
    </cfRule>
  </conditionalFormatting>
  <conditionalFormatting sqref="I199 L199:M199 AG199:AH199 F202:AJ202 G201 J198:N198 Q198:U198 X198:AB198 AE198:AH198 N201:Q201 V201:X201 AJ197:AJ201 F197:G197 F200:G200 AC201:AH201 I200:AH200 I197:AH197 I201:L201">
    <cfRule type="containsText" dxfId="681" priority="191" operator="containsText" text="外">
      <formula>NOT(ISERROR(SEARCH("外",F197)))</formula>
    </cfRule>
  </conditionalFormatting>
  <conditionalFormatting sqref="I199 L199:M199 AG199:AH199 F202:AJ202 G201 J198:N198 Q198:U198 X198:AB198 AE198:AH198 N201:Q201 V201:X201 AJ197:AJ201 F197:G197 F200:G200 AC201:AH201 I200:AH200 I197:AH197 I201:L201">
    <cfRule type="containsText" dxfId="680" priority="190" operator="containsText" text="－">
      <formula>NOT(ISERROR(SEARCH("－",F197)))</formula>
    </cfRule>
  </conditionalFormatting>
  <conditionalFormatting sqref="F204:AJ207">
    <cfRule type="containsText" dxfId="679" priority="185" operator="containsText" text="退">
      <formula>NOT(ISERROR(SEARCH("退",F204)))</formula>
    </cfRule>
    <cfRule type="containsText" dxfId="678" priority="186" operator="containsText" text="入">
      <formula>NOT(ISERROR(SEARCH("入",F204)))</formula>
    </cfRule>
    <cfRule type="containsText" dxfId="677" priority="187" operator="containsText" text="入,退">
      <formula>NOT(ISERROR(SEARCH("入,退",F204)))</formula>
    </cfRule>
    <cfRule type="containsText" dxfId="676" priority="188" operator="containsText" text="入,退">
      <formula>NOT(ISERROR(SEARCH("入,退",F204)))</formula>
    </cfRule>
    <cfRule type="cellIs" dxfId="675" priority="189" operator="equal">
      <formula>"休"</formula>
    </cfRule>
  </conditionalFormatting>
  <conditionalFormatting sqref="F204:AJ207">
    <cfRule type="containsText" dxfId="674" priority="184" operator="containsText" text="外">
      <formula>NOT(ISERROR(SEARCH("外",F204)))</formula>
    </cfRule>
  </conditionalFormatting>
  <conditionalFormatting sqref="F204:AJ207">
    <cfRule type="containsText" dxfId="673" priority="183" operator="containsText" text="－">
      <formula>NOT(ISERROR(SEARCH("－",F204)))</formula>
    </cfRule>
  </conditionalFormatting>
  <conditionalFormatting sqref="F209:AJ212">
    <cfRule type="containsText" dxfId="672" priority="178" operator="containsText" text="退">
      <formula>NOT(ISERROR(SEARCH("退",F209)))</formula>
    </cfRule>
    <cfRule type="containsText" dxfId="671" priority="179" operator="containsText" text="入">
      <formula>NOT(ISERROR(SEARCH("入",F209)))</formula>
    </cfRule>
    <cfRule type="containsText" dxfId="670" priority="180" operator="containsText" text="入,退">
      <formula>NOT(ISERROR(SEARCH("入,退",F209)))</formula>
    </cfRule>
    <cfRule type="containsText" dxfId="669" priority="181" operator="containsText" text="入,退">
      <formula>NOT(ISERROR(SEARCH("入,退",F209)))</formula>
    </cfRule>
    <cfRule type="cellIs" dxfId="668" priority="182" operator="equal">
      <formula>"休"</formula>
    </cfRule>
  </conditionalFormatting>
  <conditionalFormatting sqref="F209:AJ212">
    <cfRule type="containsText" dxfId="667" priority="177" operator="containsText" text="外">
      <formula>NOT(ISERROR(SEARCH("外",F209)))</formula>
    </cfRule>
  </conditionalFormatting>
  <conditionalFormatting sqref="F209:AJ212">
    <cfRule type="containsText" dxfId="666" priority="176" operator="containsText" text="－">
      <formula>NOT(ISERROR(SEARCH("－",F209)))</formula>
    </cfRule>
  </conditionalFormatting>
  <conditionalFormatting sqref="F198:G198">
    <cfRule type="containsText" dxfId="665" priority="171" operator="containsText" text="退">
      <formula>NOT(ISERROR(SEARCH("退",F198)))</formula>
    </cfRule>
    <cfRule type="containsText" dxfId="664" priority="172" operator="containsText" text="入">
      <formula>NOT(ISERROR(SEARCH("入",F198)))</formula>
    </cfRule>
    <cfRule type="containsText" dxfId="663" priority="173" operator="containsText" text="入,退">
      <formula>NOT(ISERROR(SEARCH("入,退",F198)))</formula>
    </cfRule>
    <cfRule type="containsText" dxfId="662" priority="174" operator="containsText" text="入,退">
      <formula>NOT(ISERROR(SEARCH("入,退",F198)))</formula>
    </cfRule>
    <cfRule type="cellIs" dxfId="661" priority="175" operator="equal">
      <formula>"休"</formula>
    </cfRule>
  </conditionalFormatting>
  <conditionalFormatting sqref="F198:G198">
    <cfRule type="containsText" dxfId="660" priority="170" operator="containsText" text="外">
      <formula>NOT(ISERROR(SEARCH("外",F198)))</formula>
    </cfRule>
  </conditionalFormatting>
  <conditionalFormatting sqref="F198:G198">
    <cfRule type="containsText" dxfId="659" priority="169" operator="containsText" text="－">
      <formula>NOT(ISERROR(SEARCH("－",F198)))</formula>
    </cfRule>
  </conditionalFormatting>
  <conditionalFormatting sqref="J199:K199">
    <cfRule type="containsText" dxfId="658" priority="164" operator="containsText" text="退">
      <formula>NOT(ISERROR(SEARCH("退",J199)))</formula>
    </cfRule>
    <cfRule type="containsText" dxfId="657" priority="165" operator="containsText" text="入">
      <formula>NOT(ISERROR(SEARCH("入",J199)))</formula>
    </cfRule>
    <cfRule type="containsText" dxfId="656" priority="166" operator="containsText" text="入,退">
      <formula>NOT(ISERROR(SEARCH("入,退",J199)))</formula>
    </cfRule>
    <cfRule type="containsText" dxfId="655" priority="167" operator="containsText" text="入,退">
      <formula>NOT(ISERROR(SEARCH("入,退",J199)))</formula>
    </cfRule>
    <cfRule type="cellIs" dxfId="654" priority="168" operator="equal">
      <formula>"休"</formula>
    </cfRule>
  </conditionalFormatting>
  <conditionalFormatting sqref="J199:K199">
    <cfRule type="containsText" dxfId="653" priority="163" operator="containsText" text="外">
      <formula>NOT(ISERROR(SEARCH("外",J199)))</formula>
    </cfRule>
  </conditionalFormatting>
  <conditionalFormatting sqref="J199:K199">
    <cfRule type="containsText" dxfId="652" priority="162" operator="containsText" text="－">
      <formula>NOT(ISERROR(SEARCH("－",J199)))</formula>
    </cfRule>
  </conditionalFormatting>
  <conditionalFormatting sqref="F201">
    <cfRule type="containsText" dxfId="651" priority="157" operator="containsText" text="退">
      <formula>NOT(ISERROR(SEARCH("退",F201)))</formula>
    </cfRule>
    <cfRule type="containsText" dxfId="650" priority="158" operator="containsText" text="入">
      <formula>NOT(ISERROR(SEARCH("入",F201)))</formula>
    </cfRule>
    <cfRule type="containsText" dxfId="649" priority="159" operator="containsText" text="入,退">
      <formula>NOT(ISERROR(SEARCH("入,退",F201)))</formula>
    </cfRule>
    <cfRule type="containsText" dxfId="648" priority="160" operator="containsText" text="入,退">
      <formula>NOT(ISERROR(SEARCH("入,退",F201)))</formula>
    </cfRule>
    <cfRule type="cellIs" dxfId="647" priority="161" operator="equal">
      <formula>"休"</formula>
    </cfRule>
  </conditionalFormatting>
  <conditionalFormatting sqref="F201">
    <cfRule type="containsText" dxfId="646" priority="156" operator="containsText" text="外">
      <formula>NOT(ISERROR(SEARCH("外",F201)))</formula>
    </cfRule>
  </conditionalFormatting>
  <conditionalFormatting sqref="F201">
    <cfRule type="containsText" dxfId="645" priority="155" operator="containsText" text="－">
      <formula>NOT(ISERROR(SEARCH("－",F201)))</formula>
    </cfRule>
  </conditionalFormatting>
  <conditionalFormatting sqref="M201">
    <cfRule type="containsText" dxfId="644" priority="150" operator="containsText" text="退">
      <formula>NOT(ISERROR(SEARCH("退",M201)))</formula>
    </cfRule>
    <cfRule type="containsText" dxfId="643" priority="151" operator="containsText" text="入">
      <formula>NOT(ISERROR(SEARCH("入",M201)))</formula>
    </cfRule>
    <cfRule type="containsText" dxfId="642" priority="152" operator="containsText" text="入,退">
      <formula>NOT(ISERROR(SEARCH("入,退",M201)))</formula>
    </cfRule>
    <cfRule type="containsText" dxfId="641" priority="153" operator="containsText" text="入,退">
      <formula>NOT(ISERROR(SEARCH("入,退",M201)))</formula>
    </cfRule>
    <cfRule type="cellIs" dxfId="640" priority="154" operator="equal">
      <formula>"休"</formula>
    </cfRule>
  </conditionalFormatting>
  <conditionalFormatting sqref="M201">
    <cfRule type="containsText" dxfId="639" priority="149" operator="containsText" text="外">
      <formula>NOT(ISERROR(SEARCH("外",M201)))</formula>
    </cfRule>
  </conditionalFormatting>
  <conditionalFormatting sqref="M201">
    <cfRule type="containsText" dxfId="638" priority="148" operator="containsText" text="－">
      <formula>NOT(ISERROR(SEARCH("－",M201)))</formula>
    </cfRule>
  </conditionalFormatting>
  <conditionalFormatting sqref="N199:O199">
    <cfRule type="containsText" dxfId="637" priority="143" operator="containsText" text="退">
      <formula>NOT(ISERROR(SEARCH("退",N199)))</formula>
    </cfRule>
    <cfRule type="containsText" dxfId="636" priority="144" operator="containsText" text="入">
      <formula>NOT(ISERROR(SEARCH("入",N199)))</formula>
    </cfRule>
    <cfRule type="containsText" dxfId="635" priority="145" operator="containsText" text="入,退">
      <formula>NOT(ISERROR(SEARCH("入,退",N199)))</formula>
    </cfRule>
    <cfRule type="containsText" dxfId="634" priority="146" operator="containsText" text="入,退">
      <formula>NOT(ISERROR(SEARCH("入,退",N199)))</formula>
    </cfRule>
    <cfRule type="cellIs" dxfId="633" priority="147" operator="equal">
      <formula>"休"</formula>
    </cfRule>
  </conditionalFormatting>
  <conditionalFormatting sqref="N199:O199">
    <cfRule type="containsText" dxfId="632" priority="142" operator="containsText" text="外">
      <formula>NOT(ISERROR(SEARCH("外",N199)))</formula>
    </cfRule>
  </conditionalFormatting>
  <conditionalFormatting sqref="N199:O199">
    <cfRule type="containsText" dxfId="631" priority="141" operator="containsText" text="－">
      <formula>NOT(ISERROR(SEARCH("－",N199)))</formula>
    </cfRule>
  </conditionalFormatting>
  <conditionalFormatting sqref="U199:V199">
    <cfRule type="containsText" dxfId="630" priority="136" operator="containsText" text="退">
      <formula>NOT(ISERROR(SEARCH("退",U199)))</formula>
    </cfRule>
    <cfRule type="containsText" dxfId="629" priority="137" operator="containsText" text="入">
      <formula>NOT(ISERROR(SEARCH("入",U199)))</formula>
    </cfRule>
    <cfRule type="containsText" dxfId="628" priority="138" operator="containsText" text="入,退">
      <formula>NOT(ISERROR(SEARCH("入,退",U199)))</formula>
    </cfRule>
    <cfRule type="containsText" dxfId="627" priority="139" operator="containsText" text="入,退">
      <formula>NOT(ISERROR(SEARCH("入,退",U199)))</formula>
    </cfRule>
    <cfRule type="cellIs" dxfId="626" priority="140" operator="equal">
      <formula>"休"</formula>
    </cfRule>
  </conditionalFormatting>
  <conditionalFormatting sqref="U199:V199">
    <cfRule type="containsText" dxfId="625" priority="135" operator="containsText" text="外">
      <formula>NOT(ISERROR(SEARCH("外",U199)))</formula>
    </cfRule>
  </conditionalFormatting>
  <conditionalFormatting sqref="U199:V199">
    <cfRule type="containsText" dxfId="624" priority="134" operator="containsText" text="－">
      <formula>NOT(ISERROR(SEARCH("－",U199)))</formula>
    </cfRule>
  </conditionalFormatting>
  <conditionalFormatting sqref="AE199:AF199">
    <cfRule type="containsText" dxfId="623" priority="129" operator="containsText" text="退">
      <formula>NOT(ISERROR(SEARCH("退",AE199)))</formula>
    </cfRule>
    <cfRule type="containsText" dxfId="622" priority="130" operator="containsText" text="入">
      <formula>NOT(ISERROR(SEARCH("入",AE199)))</formula>
    </cfRule>
    <cfRule type="containsText" dxfId="621" priority="131" operator="containsText" text="入,退">
      <formula>NOT(ISERROR(SEARCH("入,退",AE199)))</formula>
    </cfRule>
    <cfRule type="containsText" dxfId="620" priority="132" operator="containsText" text="入,退">
      <formula>NOT(ISERROR(SEARCH("入,退",AE199)))</formula>
    </cfRule>
    <cfRule type="cellIs" dxfId="619" priority="133" operator="equal">
      <formula>"休"</formula>
    </cfRule>
  </conditionalFormatting>
  <conditionalFormatting sqref="AE199:AF199">
    <cfRule type="containsText" dxfId="618" priority="128" operator="containsText" text="外">
      <formula>NOT(ISERROR(SEARCH("外",AE199)))</formula>
    </cfRule>
  </conditionalFormatting>
  <conditionalFormatting sqref="AE199:AF199">
    <cfRule type="containsText" dxfId="617" priority="127" operator="containsText" text="－">
      <formula>NOT(ISERROR(SEARCH("－",AE199)))</formula>
    </cfRule>
  </conditionalFormatting>
  <conditionalFormatting sqref="I198">
    <cfRule type="containsText" dxfId="616" priority="122" operator="containsText" text="退">
      <formula>NOT(ISERROR(SEARCH("退",I198)))</formula>
    </cfRule>
    <cfRule type="containsText" dxfId="615" priority="123" operator="containsText" text="入">
      <formula>NOT(ISERROR(SEARCH("入",I198)))</formula>
    </cfRule>
    <cfRule type="containsText" dxfId="614" priority="124" operator="containsText" text="入,退">
      <formula>NOT(ISERROR(SEARCH("入,退",I198)))</formula>
    </cfRule>
    <cfRule type="containsText" dxfId="613" priority="125" operator="containsText" text="入,退">
      <formula>NOT(ISERROR(SEARCH("入,退",I198)))</formula>
    </cfRule>
    <cfRule type="cellIs" dxfId="612" priority="126" operator="equal">
      <formula>"休"</formula>
    </cfRule>
  </conditionalFormatting>
  <conditionalFormatting sqref="I198">
    <cfRule type="containsText" dxfId="611" priority="121" operator="containsText" text="外">
      <formula>NOT(ISERROR(SEARCH("外",I198)))</formula>
    </cfRule>
  </conditionalFormatting>
  <conditionalFormatting sqref="I198">
    <cfRule type="containsText" dxfId="610" priority="120" operator="containsText" text="－">
      <formula>NOT(ISERROR(SEARCH("－",I198)))</formula>
    </cfRule>
  </conditionalFormatting>
  <conditionalFormatting sqref="O198:P198">
    <cfRule type="containsText" dxfId="609" priority="115" operator="containsText" text="退">
      <formula>NOT(ISERROR(SEARCH("退",O198)))</formula>
    </cfRule>
    <cfRule type="containsText" dxfId="608" priority="116" operator="containsText" text="入">
      <formula>NOT(ISERROR(SEARCH("入",O198)))</formula>
    </cfRule>
    <cfRule type="containsText" dxfId="607" priority="117" operator="containsText" text="入,退">
      <formula>NOT(ISERROR(SEARCH("入,退",O198)))</formula>
    </cfRule>
    <cfRule type="containsText" dxfId="606" priority="118" operator="containsText" text="入,退">
      <formula>NOT(ISERROR(SEARCH("入,退",O198)))</formula>
    </cfRule>
    <cfRule type="cellIs" dxfId="605" priority="119" operator="equal">
      <formula>"休"</formula>
    </cfRule>
  </conditionalFormatting>
  <conditionalFormatting sqref="O198:P198">
    <cfRule type="containsText" dxfId="604" priority="114" operator="containsText" text="外">
      <formula>NOT(ISERROR(SEARCH("外",O198)))</formula>
    </cfRule>
  </conditionalFormatting>
  <conditionalFormatting sqref="O198:P198">
    <cfRule type="containsText" dxfId="603" priority="113" operator="containsText" text="－">
      <formula>NOT(ISERROR(SEARCH("－",O198)))</formula>
    </cfRule>
  </conditionalFormatting>
  <conditionalFormatting sqref="V198:W198">
    <cfRule type="containsText" dxfId="602" priority="108" operator="containsText" text="退">
      <formula>NOT(ISERROR(SEARCH("退",V198)))</formula>
    </cfRule>
    <cfRule type="containsText" dxfId="601" priority="109" operator="containsText" text="入">
      <formula>NOT(ISERROR(SEARCH("入",V198)))</formula>
    </cfRule>
    <cfRule type="containsText" dxfId="600" priority="110" operator="containsText" text="入,退">
      <formula>NOT(ISERROR(SEARCH("入,退",V198)))</formula>
    </cfRule>
    <cfRule type="containsText" dxfId="599" priority="111" operator="containsText" text="入,退">
      <formula>NOT(ISERROR(SEARCH("入,退",V198)))</formula>
    </cfRule>
    <cfRule type="cellIs" dxfId="598" priority="112" operator="equal">
      <formula>"休"</formula>
    </cfRule>
  </conditionalFormatting>
  <conditionalFormatting sqref="V198:W198">
    <cfRule type="containsText" dxfId="597" priority="107" operator="containsText" text="外">
      <formula>NOT(ISERROR(SEARCH("外",V198)))</formula>
    </cfRule>
  </conditionalFormatting>
  <conditionalFormatting sqref="V198:W198">
    <cfRule type="containsText" dxfId="596" priority="106" operator="containsText" text="－">
      <formula>NOT(ISERROR(SEARCH("－",V198)))</formula>
    </cfRule>
  </conditionalFormatting>
  <conditionalFormatting sqref="AC198:AD198">
    <cfRule type="containsText" dxfId="595" priority="101" operator="containsText" text="退">
      <formula>NOT(ISERROR(SEARCH("退",AC198)))</formula>
    </cfRule>
    <cfRule type="containsText" dxfId="594" priority="102" operator="containsText" text="入">
      <formula>NOT(ISERROR(SEARCH("入",AC198)))</formula>
    </cfRule>
    <cfRule type="containsText" dxfId="593" priority="103" operator="containsText" text="入,退">
      <formula>NOT(ISERROR(SEARCH("入,退",AC198)))</formula>
    </cfRule>
    <cfRule type="containsText" dxfId="592" priority="104" operator="containsText" text="入,退">
      <formula>NOT(ISERROR(SEARCH("入,退",AC198)))</formula>
    </cfRule>
    <cfRule type="cellIs" dxfId="591" priority="105" operator="equal">
      <formula>"休"</formula>
    </cfRule>
  </conditionalFormatting>
  <conditionalFormatting sqref="AC198:AD198">
    <cfRule type="containsText" dxfId="590" priority="100" operator="containsText" text="外">
      <formula>NOT(ISERROR(SEARCH("外",AC198)))</formula>
    </cfRule>
  </conditionalFormatting>
  <conditionalFormatting sqref="AC198:AD198">
    <cfRule type="containsText" dxfId="589" priority="99" operator="containsText" text="－">
      <formula>NOT(ISERROR(SEARCH("－",AC198)))</formula>
    </cfRule>
  </conditionalFormatting>
  <conditionalFormatting sqref="AB199:AD199">
    <cfRule type="containsText" dxfId="588" priority="94" operator="containsText" text="退">
      <formula>NOT(ISERROR(SEARCH("退",AB199)))</formula>
    </cfRule>
    <cfRule type="containsText" dxfId="587" priority="95" operator="containsText" text="入">
      <formula>NOT(ISERROR(SEARCH("入",AB199)))</formula>
    </cfRule>
    <cfRule type="containsText" dxfId="586" priority="96" operator="containsText" text="入,退">
      <formula>NOT(ISERROR(SEARCH("入,退",AB199)))</formula>
    </cfRule>
    <cfRule type="containsText" dxfId="585" priority="97" operator="containsText" text="入,退">
      <formula>NOT(ISERROR(SEARCH("入,退",AB199)))</formula>
    </cfRule>
    <cfRule type="cellIs" dxfId="584" priority="98" operator="equal">
      <formula>"休"</formula>
    </cfRule>
  </conditionalFormatting>
  <conditionalFormatting sqref="AB199:AD199">
    <cfRule type="containsText" dxfId="583" priority="93" operator="containsText" text="外">
      <formula>NOT(ISERROR(SEARCH("外",AB199)))</formula>
    </cfRule>
  </conditionalFormatting>
  <conditionalFormatting sqref="AB199:AD199">
    <cfRule type="containsText" dxfId="582" priority="92" operator="containsText" text="－">
      <formula>NOT(ISERROR(SEARCH("－",AB199)))</formula>
    </cfRule>
  </conditionalFormatting>
  <conditionalFormatting sqref="P199 S199:T199">
    <cfRule type="containsText" dxfId="581" priority="87" operator="containsText" text="退">
      <formula>NOT(ISERROR(SEARCH("退",P199)))</formula>
    </cfRule>
    <cfRule type="containsText" dxfId="580" priority="88" operator="containsText" text="入">
      <formula>NOT(ISERROR(SEARCH("入",P199)))</formula>
    </cfRule>
    <cfRule type="containsText" dxfId="579" priority="89" operator="containsText" text="入,退">
      <formula>NOT(ISERROR(SEARCH("入,退",P199)))</formula>
    </cfRule>
    <cfRule type="containsText" dxfId="578" priority="90" operator="containsText" text="入,退">
      <formula>NOT(ISERROR(SEARCH("入,退",P199)))</formula>
    </cfRule>
    <cfRule type="cellIs" dxfId="577" priority="91" operator="equal">
      <formula>"休"</formula>
    </cfRule>
  </conditionalFormatting>
  <conditionalFormatting sqref="P199 S199:T199">
    <cfRule type="containsText" dxfId="576" priority="86" operator="containsText" text="外">
      <formula>NOT(ISERROR(SEARCH("外",P199)))</formula>
    </cfRule>
  </conditionalFormatting>
  <conditionalFormatting sqref="P199 S199:T199">
    <cfRule type="containsText" dxfId="575" priority="85" operator="containsText" text="－">
      <formula>NOT(ISERROR(SEARCH("－",P199)))</formula>
    </cfRule>
  </conditionalFormatting>
  <conditionalFormatting sqref="Q199:R199">
    <cfRule type="containsText" dxfId="574" priority="80" operator="containsText" text="退">
      <formula>NOT(ISERROR(SEARCH("退",Q199)))</formula>
    </cfRule>
    <cfRule type="containsText" dxfId="573" priority="81" operator="containsText" text="入">
      <formula>NOT(ISERROR(SEARCH("入",Q199)))</formula>
    </cfRule>
    <cfRule type="containsText" dxfId="572" priority="82" operator="containsText" text="入,退">
      <formula>NOT(ISERROR(SEARCH("入,退",Q199)))</formula>
    </cfRule>
    <cfRule type="containsText" dxfId="571" priority="83" operator="containsText" text="入,退">
      <formula>NOT(ISERROR(SEARCH("入,退",Q199)))</formula>
    </cfRule>
    <cfRule type="cellIs" dxfId="570" priority="84" operator="equal">
      <formula>"休"</formula>
    </cfRule>
  </conditionalFormatting>
  <conditionalFormatting sqref="Q199:R199">
    <cfRule type="containsText" dxfId="569" priority="79" operator="containsText" text="外">
      <formula>NOT(ISERROR(SEARCH("外",Q199)))</formula>
    </cfRule>
  </conditionalFormatting>
  <conditionalFormatting sqref="Q199:R199">
    <cfRule type="containsText" dxfId="568" priority="78" operator="containsText" text="－">
      <formula>NOT(ISERROR(SEARCH("－",Q199)))</formula>
    </cfRule>
  </conditionalFormatting>
  <conditionalFormatting sqref="W199 Z199:AA199">
    <cfRule type="containsText" dxfId="567" priority="73" operator="containsText" text="退">
      <formula>NOT(ISERROR(SEARCH("退",W199)))</formula>
    </cfRule>
    <cfRule type="containsText" dxfId="566" priority="74" operator="containsText" text="入">
      <formula>NOT(ISERROR(SEARCH("入",W199)))</formula>
    </cfRule>
    <cfRule type="containsText" dxfId="565" priority="75" operator="containsText" text="入,退">
      <formula>NOT(ISERROR(SEARCH("入,退",W199)))</formula>
    </cfRule>
    <cfRule type="containsText" dxfId="564" priority="76" operator="containsText" text="入,退">
      <formula>NOT(ISERROR(SEARCH("入,退",W199)))</formula>
    </cfRule>
    <cfRule type="cellIs" dxfId="563" priority="77" operator="equal">
      <formula>"休"</formula>
    </cfRule>
  </conditionalFormatting>
  <conditionalFormatting sqref="W199 Z199:AA199">
    <cfRule type="containsText" dxfId="562" priority="72" operator="containsText" text="外">
      <formula>NOT(ISERROR(SEARCH("外",W199)))</formula>
    </cfRule>
  </conditionalFormatting>
  <conditionalFormatting sqref="W199 Z199:AA199">
    <cfRule type="containsText" dxfId="561" priority="71" operator="containsText" text="－">
      <formula>NOT(ISERROR(SEARCH("－",W199)))</formula>
    </cfRule>
  </conditionalFormatting>
  <conditionalFormatting sqref="X199:Y199">
    <cfRule type="containsText" dxfId="560" priority="66" operator="containsText" text="退">
      <formula>NOT(ISERROR(SEARCH("退",X199)))</formula>
    </cfRule>
    <cfRule type="containsText" dxfId="559" priority="67" operator="containsText" text="入">
      <formula>NOT(ISERROR(SEARCH("入",X199)))</formula>
    </cfRule>
    <cfRule type="containsText" dxfId="558" priority="68" operator="containsText" text="入,退">
      <formula>NOT(ISERROR(SEARCH("入,退",X199)))</formula>
    </cfRule>
    <cfRule type="containsText" dxfId="557" priority="69" operator="containsText" text="入,退">
      <formula>NOT(ISERROR(SEARCH("入,退",X199)))</formula>
    </cfRule>
    <cfRule type="cellIs" dxfId="556" priority="70" operator="equal">
      <formula>"休"</formula>
    </cfRule>
  </conditionalFormatting>
  <conditionalFormatting sqref="X199:Y199">
    <cfRule type="containsText" dxfId="555" priority="65" operator="containsText" text="外">
      <formula>NOT(ISERROR(SEARCH("外",X199)))</formula>
    </cfRule>
  </conditionalFormatting>
  <conditionalFormatting sqref="X199:Y199">
    <cfRule type="containsText" dxfId="554" priority="64" operator="containsText" text="－">
      <formula>NOT(ISERROR(SEARCH("－",X199)))</formula>
    </cfRule>
  </conditionalFormatting>
  <conditionalFormatting sqref="AI197:AI201">
    <cfRule type="containsText" dxfId="553" priority="59" operator="containsText" text="退">
      <formula>NOT(ISERROR(SEARCH("退",AI197)))</formula>
    </cfRule>
    <cfRule type="containsText" dxfId="552" priority="60" operator="containsText" text="入">
      <formula>NOT(ISERROR(SEARCH("入",AI197)))</formula>
    </cfRule>
    <cfRule type="containsText" dxfId="551" priority="61" operator="containsText" text="入,退">
      <formula>NOT(ISERROR(SEARCH("入,退",AI197)))</formula>
    </cfRule>
    <cfRule type="containsText" dxfId="550" priority="62" operator="containsText" text="入,退">
      <formula>NOT(ISERROR(SEARCH("入,退",AI197)))</formula>
    </cfRule>
    <cfRule type="cellIs" dxfId="549" priority="63" operator="equal">
      <formula>"休"</formula>
    </cfRule>
  </conditionalFormatting>
  <conditionalFormatting sqref="AI197:AI201">
    <cfRule type="containsText" dxfId="548" priority="58" operator="containsText" text="外">
      <formula>NOT(ISERROR(SEARCH("外",AI197)))</formula>
    </cfRule>
  </conditionalFormatting>
  <conditionalFormatting sqref="AI197:AI201">
    <cfRule type="containsText" dxfId="547" priority="57" operator="containsText" text="－">
      <formula>NOT(ISERROR(SEARCH("－",AI197)))</formula>
    </cfRule>
  </conditionalFormatting>
  <conditionalFormatting sqref="R201:S201 U201">
    <cfRule type="containsText" dxfId="546" priority="52" operator="containsText" text="退">
      <formula>NOT(ISERROR(SEARCH("退",R201)))</formula>
    </cfRule>
    <cfRule type="containsText" dxfId="545" priority="53" operator="containsText" text="入">
      <formula>NOT(ISERROR(SEARCH("入",R201)))</formula>
    </cfRule>
    <cfRule type="containsText" dxfId="544" priority="54" operator="containsText" text="入,退">
      <formula>NOT(ISERROR(SEARCH("入,退",R201)))</formula>
    </cfRule>
    <cfRule type="containsText" dxfId="543" priority="55" operator="containsText" text="入,退">
      <formula>NOT(ISERROR(SEARCH("入,退",R201)))</formula>
    </cfRule>
    <cfRule type="cellIs" dxfId="542" priority="56" operator="equal">
      <formula>"休"</formula>
    </cfRule>
  </conditionalFormatting>
  <conditionalFormatting sqref="R201:S201 U201">
    <cfRule type="containsText" dxfId="541" priority="51" operator="containsText" text="外">
      <formula>NOT(ISERROR(SEARCH("外",R201)))</formula>
    </cfRule>
  </conditionalFormatting>
  <conditionalFormatting sqref="R201:S201 U201">
    <cfRule type="containsText" dxfId="540" priority="50" operator="containsText" text="－">
      <formula>NOT(ISERROR(SEARCH("－",R201)))</formula>
    </cfRule>
  </conditionalFormatting>
  <conditionalFormatting sqref="T201">
    <cfRule type="containsText" dxfId="539" priority="45" operator="containsText" text="退">
      <formula>NOT(ISERROR(SEARCH("退",T201)))</formula>
    </cfRule>
    <cfRule type="containsText" dxfId="538" priority="46" operator="containsText" text="入">
      <formula>NOT(ISERROR(SEARCH("入",T201)))</formula>
    </cfRule>
    <cfRule type="containsText" dxfId="537" priority="47" operator="containsText" text="入,退">
      <formula>NOT(ISERROR(SEARCH("入,退",T201)))</formula>
    </cfRule>
    <cfRule type="containsText" dxfId="536" priority="48" operator="containsText" text="入,退">
      <formula>NOT(ISERROR(SEARCH("入,退",T201)))</formula>
    </cfRule>
    <cfRule type="cellIs" dxfId="535" priority="49" operator="equal">
      <formula>"休"</formula>
    </cfRule>
  </conditionalFormatting>
  <conditionalFormatting sqref="T201">
    <cfRule type="containsText" dxfId="534" priority="44" operator="containsText" text="外">
      <formula>NOT(ISERROR(SEARCH("外",T201)))</formula>
    </cfRule>
  </conditionalFormatting>
  <conditionalFormatting sqref="T201">
    <cfRule type="containsText" dxfId="533" priority="43" operator="containsText" text="－">
      <formula>NOT(ISERROR(SEARCH("－",T201)))</formula>
    </cfRule>
  </conditionalFormatting>
  <conditionalFormatting sqref="Y201:Z201 AB201">
    <cfRule type="containsText" dxfId="532" priority="38" operator="containsText" text="退">
      <formula>NOT(ISERROR(SEARCH("退",Y201)))</formula>
    </cfRule>
    <cfRule type="containsText" dxfId="531" priority="39" operator="containsText" text="入">
      <formula>NOT(ISERROR(SEARCH("入",Y201)))</formula>
    </cfRule>
    <cfRule type="containsText" dxfId="530" priority="40" operator="containsText" text="入,退">
      <formula>NOT(ISERROR(SEARCH("入,退",Y201)))</formula>
    </cfRule>
    <cfRule type="containsText" dxfId="529" priority="41" operator="containsText" text="入,退">
      <formula>NOT(ISERROR(SEARCH("入,退",Y201)))</formula>
    </cfRule>
    <cfRule type="cellIs" dxfId="528" priority="42" operator="equal">
      <formula>"休"</formula>
    </cfRule>
  </conditionalFormatting>
  <conditionalFormatting sqref="Y201:Z201 AB201">
    <cfRule type="containsText" dxfId="527" priority="37" operator="containsText" text="外">
      <formula>NOT(ISERROR(SEARCH("外",Y201)))</formula>
    </cfRule>
  </conditionalFormatting>
  <conditionalFormatting sqref="Y201:Z201 AB201">
    <cfRule type="containsText" dxfId="526" priority="36" operator="containsText" text="－">
      <formula>NOT(ISERROR(SEARCH("－",Y201)))</formula>
    </cfRule>
  </conditionalFormatting>
  <conditionalFormatting sqref="AA201">
    <cfRule type="containsText" dxfId="525" priority="31" operator="containsText" text="退">
      <formula>NOT(ISERROR(SEARCH("退",AA201)))</formula>
    </cfRule>
    <cfRule type="containsText" dxfId="524" priority="32" operator="containsText" text="入">
      <formula>NOT(ISERROR(SEARCH("入",AA201)))</formula>
    </cfRule>
    <cfRule type="containsText" dxfId="523" priority="33" operator="containsText" text="入,退">
      <formula>NOT(ISERROR(SEARCH("入,退",AA201)))</formula>
    </cfRule>
    <cfRule type="containsText" dxfId="522" priority="34" operator="containsText" text="入,退">
      <formula>NOT(ISERROR(SEARCH("入,退",AA201)))</formula>
    </cfRule>
    <cfRule type="cellIs" dxfId="521" priority="35" operator="equal">
      <formula>"休"</formula>
    </cfRule>
  </conditionalFormatting>
  <conditionalFormatting sqref="AA201">
    <cfRule type="containsText" dxfId="520" priority="30" operator="containsText" text="外">
      <formula>NOT(ISERROR(SEARCH("外",AA201)))</formula>
    </cfRule>
  </conditionalFormatting>
  <conditionalFormatting sqref="AA201">
    <cfRule type="containsText" dxfId="519" priority="29" operator="containsText" text="－">
      <formula>NOT(ISERROR(SEARCH("－",AA201)))</formula>
    </cfRule>
  </conditionalFormatting>
  <conditionalFormatting sqref="F199:G199">
    <cfRule type="containsText" dxfId="518" priority="24" operator="containsText" text="退">
      <formula>NOT(ISERROR(SEARCH("退",F199)))</formula>
    </cfRule>
    <cfRule type="containsText" dxfId="517" priority="25" operator="containsText" text="入">
      <formula>NOT(ISERROR(SEARCH("入",F199)))</formula>
    </cfRule>
    <cfRule type="containsText" dxfId="516" priority="26" operator="containsText" text="入,退">
      <formula>NOT(ISERROR(SEARCH("入,退",F199)))</formula>
    </cfRule>
    <cfRule type="containsText" dxfId="515" priority="27" operator="containsText" text="入,退">
      <formula>NOT(ISERROR(SEARCH("入,退",F199)))</formula>
    </cfRule>
    <cfRule type="cellIs" dxfId="514" priority="28" operator="equal">
      <formula>"休"</formula>
    </cfRule>
  </conditionalFormatting>
  <conditionalFormatting sqref="F199:G199">
    <cfRule type="containsText" dxfId="513" priority="23" operator="containsText" text="外">
      <formula>NOT(ISERROR(SEARCH("外",F199)))</formula>
    </cfRule>
  </conditionalFormatting>
  <conditionalFormatting sqref="F199:G199">
    <cfRule type="containsText" dxfId="512" priority="22" operator="containsText" text="－">
      <formula>NOT(ISERROR(SEARCH("－",F199)))</formula>
    </cfRule>
  </conditionalFormatting>
  <conditionalFormatting sqref="H197 H200:H201">
    <cfRule type="containsText" dxfId="511" priority="17" operator="containsText" text="退">
      <formula>NOT(ISERROR(SEARCH("退",H197)))</formula>
    </cfRule>
    <cfRule type="containsText" dxfId="510" priority="18" operator="containsText" text="入">
      <formula>NOT(ISERROR(SEARCH("入",H197)))</formula>
    </cfRule>
    <cfRule type="containsText" dxfId="509" priority="19" operator="containsText" text="入,退">
      <formula>NOT(ISERROR(SEARCH("入,退",H197)))</formula>
    </cfRule>
    <cfRule type="containsText" dxfId="508" priority="20" operator="containsText" text="入,退">
      <formula>NOT(ISERROR(SEARCH("入,退",H197)))</formula>
    </cfRule>
    <cfRule type="cellIs" dxfId="507" priority="21" operator="equal">
      <formula>"休"</formula>
    </cfRule>
  </conditionalFormatting>
  <conditionalFormatting sqref="H197 H200:H201">
    <cfRule type="containsText" dxfId="506" priority="16" operator="containsText" text="外">
      <formula>NOT(ISERROR(SEARCH("外",H197)))</formula>
    </cfRule>
  </conditionalFormatting>
  <conditionalFormatting sqref="H197 H200:H201">
    <cfRule type="containsText" dxfId="505" priority="15" operator="containsText" text="－">
      <formula>NOT(ISERROR(SEARCH("－",H197)))</formula>
    </cfRule>
  </conditionalFormatting>
  <conditionalFormatting sqref="H198">
    <cfRule type="containsText" dxfId="504" priority="10" operator="containsText" text="退">
      <formula>NOT(ISERROR(SEARCH("退",H198)))</formula>
    </cfRule>
    <cfRule type="containsText" dxfId="503" priority="11" operator="containsText" text="入">
      <formula>NOT(ISERROR(SEARCH("入",H198)))</formula>
    </cfRule>
    <cfRule type="containsText" dxfId="502" priority="12" operator="containsText" text="入,退">
      <formula>NOT(ISERROR(SEARCH("入,退",H198)))</formula>
    </cfRule>
    <cfRule type="containsText" dxfId="501" priority="13" operator="containsText" text="入,退">
      <formula>NOT(ISERROR(SEARCH("入,退",H198)))</formula>
    </cfRule>
    <cfRule type="cellIs" dxfId="500" priority="14" operator="equal">
      <formula>"休"</formula>
    </cfRule>
  </conditionalFormatting>
  <conditionalFormatting sqref="H198">
    <cfRule type="containsText" dxfId="499" priority="9" operator="containsText" text="外">
      <formula>NOT(ISERROR(SEARCH("外",H198)))</formula>
    </cfRule>
  </conditionalFormatting>
  <conditionalFormatting sqref="H198">
    <cfRule type="containsText" dxfId="498" priority="8" operator="containsText" text="－">
      <formula>NOT(ISERROR(SEARCH("－",H198)))</formula>
    </cfRule>
  </conditionalFormatting>
  <conditionalFormatting sqref="H199">
    <cfRule type="containsText" dxfId="497" priority="3" operator="containsText" text="退">
      <formula>NOT(ISERROR(SEARCH("退",H199)))</formula>
    </cfRule>
    <cfRule type="containsText" dxfId="496" priority="4" operator="containsText" text="入">
      <formula>NOT(ISERROR(SEARCH("入",H199)))</formula>
    </cfRule>
    <cfRule type="containsText" dxfId="495" priority="5" operator="containsText" text="入,退">
      <formula>NOT(ISERROR(SEARCH("入,退",H199)))</formula>
    </cfRule>
    <cfRule type="containsText" dxfId="494" priority="6" operator="containsText" text="入,退">
      <formula>NOT(ISERROR(SEARCH("入,退",H199)))</formula>
    </cfRule>
    <cfRule type="cellIs" dxfId="493" priority="7" operator="equal">
      <formula>"休"</formula>
    </cfRule>
  </conditionalFormatting>
  <conditionalFormatting sqref="H199">
    <cfRule type="containsText" dxfId="492" priority="2" operator="containsText" text="外">
      <formula>NOT(ISERROR(SEARCH("外",H199)))</formula>
    </cfRule>
  </conditionalFormatting>
  <conditionalFormatting sqref="H199">
    <cfRule type="containsText" dxfId="491" priority="1" operator="containsText" text="－">
      <formula>NOT(ISERROR(SEARCH("－",H199)))</formula>
    </cfRule>
  </conditionalFormatting>
  <dataValidations count="3">
    <dataValidation type="list" allowBlank="1" showInputMessage="1" showErrorMessage="1" sqref="F300:AJ303 F293:AJ298 F492:AJ495 F485:AJ490 F497:AJ501 F305:AJ310 F372:AJ375 F521:AJ524 F468:AJ471 F461:AJ466 F36:AJ39 F365:AJ370 F473:AJ477 F60:AJ63 F324:AJ327 F444:AJ447 F77:AJ82 F108:AJ111 F101:AJ106 F437:AJ442 F449:AJ453 F125:AJ130 F156:AJ159 F137:AJ142 F317:AJ322 F329:AJ334 F149:AJ154 F173:AJ178 F161:AJ166 F420:AJ423 F413:AJ418 F185:AJ190 F204:AJ207 F180:AJ183 F353:AJ358 F425:AJ429 F228:AJ231 F221:AJ226 F233:AJ237 F281:AJ285 F396:AJ399 F252:AJ255 F245:AJ250 F257:AJ262 F389:AJ394 F401:AJ405 F276:AJ279 F269:AJ274 F113:AJ117 F348:AJ351 F341:AJ346 F516:AJ519 F509:AJ514 F377:AJ381 F530 Z530 AE530 K530 P530 U530 F31:AI34 F41:AJ45 F89:AJ93 F53:AJ58 F84:AJ87 AJ29:AJ34 K29:AI30 F29:H30 F65:AJ69 F132:AJ135 F197:AJ202 F209:AJ214">
      <formula1>"　,入,休,退,外,－"</formula1>
    </dataValidation>
    <dataValidation type="list" allowBlank="1" showInputMessage="1" showErrorMessage="1" sqref="F40:AJ40 P528 F491:AJ491 F496:AJ496 F484:AJ484 F28:AJ28 F52:AJ52 F35:AJ35 F107:AJ107 F76:AJ76 F83:AJ83 K528 F59:AJ59 F64:AJ64 F112:AJ112 F100:AJ100 F88:AJ88 F131:AJ131 F136:AJ136 F124:AJ124 F155:AJ155 F160:AJ160 F148:AJ148 F179:AJ179 F184:AJ184 F172:AJ172 F227:AJ227 F232:AJ232 F220:AJ220 F251:AJ251 F256:AJ256 F244:AJ244 F275:AJ275 F280:AJ280 F268:AJ268 F299:AJ299 F304:AJ304 F292:AJ292 F323:AJ323 F328:AJ328 F316:AJ316 F347:AJ347 F352:AJ352 F340:AJ340 F371:AJ371 F376:AJ376 F364:AJ364 F395:AJ395 F400:AJ400 F388:AJ388 F419:AJ419 F424:AJ424 F412:AJ412 F443:AJ443 F448:AJ448 F436:AJ436 F467:AJ467 F472:AJ472 F460:AJ460 F515:AJ515 F520:AJ520 F508:AJ508 Z528 F528 U528 F203:AJ203 F208:AJ208 F196:AJ196">
      <formula1>"　,中止,製作,夏休,冬休,その他"</formula1>
    </dataValidation>
    <dataValidation type="list" allowBlank="1" showInputMessage="1" showErrorMessage="1" sqref="AM4 O5">
      <formula1>"計  画,実  績"</formula1>
    </dataValidation>
  </dataValidations>
  <pageMargins left="0.51181102362204722" right="0.11811023622047245" top="0.55118110236220474" bottom="0.35433070866141736" header="0.31496062992125984" footer="0.31496062992125984"/>
  <pageSetup paperSize="9" scale="51" fitToHeight="0" orientation="portrait" r:id="rId1"/>
  <headerFooter>
    <oddHeader xml:space="preserve">&amp;R&amp;"ＤＦ特太ゴシック体,標準"（別紙１）&amp;"-,標準"
</oddHeader>
  </headerFooter>
  <rowBreaks count="5" manualBreakCount="5">
    <brk id="118" max="40" man="1"/>
    <brk id="215" max="40" man="1"/>
    <brk id="311" max="40" man="1"/>
    <brk id="407" max="40" man="1"/>
    <brk id="502" max="40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A448"/>
  <sheetViews>
    <sheetView tabSelected="1" view="pageBreakPreview" topLeftCell="B1" zoomScale="70" zoomScaleNormal="85" zoomScaleSheetLayoutView="70" workbookViewId="0">
      <selection activeCell="H6" sqref="H6"/>
    </sheetView>
  </sheetViews>
  <sheetFormatPr defaultRowHeight="18" x14ac:dyDescent="0.45"/>
  <cols>
    <col min="1" max="1" width="6.3984375" style="268" hidden="1" customWidth="1"/>
    <col min="2" max="2" width="6.19921875" style="268" customWidth="1"/>
    <col min="3" max="3" width="11.19921875" style="268" customWidth="1"/>
    <col min="4" max="10" width="3.69921875" style="268" customWidth="1"/>
    <col min="11" max="14" width="9.8984375" style="268" customWidth="1"/>
    <col min="15" max="15" width="7.59765625" style="268" customWidth="1"/>
    <col min="16" max="18" width="6.19921875" style="268" hidden="1" customWidth="1"/>
    <col min="19" max="19" width="6.19921875" style="268" customWidth="1"/>
    <col min="20" max="20" width="11.19921875" style="268" customWidth="1"/>
    <col min="21" max="27" width="3.69921875" style="268" customWidth="1"/>
    <col min="28" max="31" width="9.8984375" style="268" customWidth="1"/>
    <col min="32" max="32" width="7.59765625" style="268" customWidth="1"/>
    <col min="33" max="33" width="6.19921875" style="268" hidden="1" customWidth="1"/>
    <col min="34" max="35" width="6.19921875" style="374" hidden="1" customWidth="1"/>
    <col min="36" max="37" width="6.19921875" style="268" customWidth="1"/>
    <col min="38" max="38" width="11.19921875" style="268" customWidth="1"/>
    <col min="39" max="45" width="3.8984375" style="268" customWidth="1"/>
    <col min="46" max="49" width="9.8984375" style="268" customWidth="1"/>
    <col min="50" max="50" width="7.59765625" style="268" customWidth="1"/>
    <col min="51" max="51" width="6.19921875" style="268" hidden="1" customWidth="1"/>
    <col min="52" max="53" width="6.19921875" style="269" hidden="1" customWidth="1"/>
    <col min="54" max="54" width="6.19921875" style="268" customWidth="1"/>
    <col min="55" max="55" width="11.3984375" style="268" customWidth="1"/>
    <col min="56" max="62" width="3.69921875" style="268" customWidth="1"/>
    <col min="63" max="66" width="9.8984375" style="268" customWidth="1"/>
    <col min="67" max="67" width="7.59765625" style="268" customWidth="1"/>
    <col min="68" max="68" width="6.19921875" style="268" hidden="1" customWidth="1"/>
    <col min="69" max="70" width="6.19921875" style="269" hidden="1" customWidth="1"/>
    <col min="71" max="72" width="6.19921875" style="268" customWidth="1"/>
    <col min="73" max="73" width="11.3984375" style="268" customWidth="1"/>
    <col min="74" max="80" width="3.8984375" style="268" customWidth="1"/>
    <col min="81" max="84" width="9.8984375" style="268" customWidth="1"/>
    <col min="85" max="85" width="7.59765625" style="268" customWidth="1"/>
    <col min="86" max="86" width="6.19921875" style="268" hidden="1" customWidth="1"/>
    <col min="87" max="88" width="6.19921875" style="269" hidden="1" customWidth="1"/>
    <col min="89" max="89" width="6.19921875" style="268" customWidth="1"/>
    <col min="90" max="90" width="11.3984375" style="268" customWidth="1"/>
    <col min="91" max="97" width="4" style="268" customWidth="1"/>
    <col min="98" max="101" width="9.8984375" style="268" customWidth="1"/>
    <col min="102" max="102" width="7.59765625" style="268" customWidth="1"/>
    <col min="103" max="103" width="6.3984375" style="265" hidden="1" customWidth="1"/>
    <col min="104" max="104" width="9.3984375" style="270" hidden="1" customWidth="1"/>
    <col min="105" max="105" width="8" style="270" hidden="1" customWidth="1"/>
    <col min="106" max="106" width="6.19921875" style="268" customWidth="1"/>
    <col min="107" max="16384" width="8.796875" style="268"/>
  </cols>
  <sheetData>
    <row r="1" spans="1:105" ht="18.600000000000001" x14ac:dyDescent="0.45">
      <c r="A1" s="265"/>
      <c r="B1" s="265"/>
      <c r="C1" s="266" t="s">
        <v>73</v>
      </c>
      <c r="D1" s="265"/>
      <c r="E1" s="265"/>
      <c r="F1" s="265"/>
      <c r="G1" s="265"/>
      <c r="H1" s="265"/>
      <c r="I1" s="265"/>
      <c r="J1" s="265"/>
      <c r="K1" s="265"/>
      <c r="L1" s="265"/>
      <c r="M1" s="265"/>
      <c r="N1" s="265"/>
      <c r="O1" s="265"/>
      <c r="P1" s="265"/>
      <c r="Q1" s="265"/>
      <c r="R1" s="265"/>
      <c r="S1" s="265"/>
      <c r="T1" s="265"/>
      <c r="U1" s="265"/>
      <c r="V1" s="265"/>
      <c r="W1" s="265"/>
      <c r="X1" s="265"/>
      <c r="Y1" s="265"/>
      <c r="Z1" s="265"/>
      <c r="AA1" s="265"/>
      <c r="AB1" s="265"/>
      <c r="AC1" s="265"/>
      <c r="AD1" s="265"/>
      <c r="AE1" s="265"/>
      <c r="AF1" s="265"/>
      <c r="AG1" s="265"/>
      <c r="AH1" s="267"/>
      <c r="AI1" s="267"/>
      <c r="AL1" s="266" t="s">
        <v>73</v>
      </c>
      <c r="BU1" s="266" t="s">
        <v>73</v>
      </c>
    </row>
    <row r="2" spans="1:105" ht="18.600000000000001" thickBot="1" x14ac:dyDescent="0.5">
      <c r="A2" s="265"/>
      <c r="B2" s="265"/>
      <c r="C2" s="265"/>
      <c r="D2" s="265"/>
      <c r="E2" s="265"/>
      <c r="F2" s="265"/>
      <c r="G2" s="265"/>
      <c r="H2" s="265"/>
      <c r="I2" s="265"/>
      <c r="J2" s="265"/>
      <c r="K2" s="265"/>
      <c r="L2" s="265"/>
      <c r="M2" s="265"/>
      <c r="N2" s="265"/>
      <c r="O2" s="265"/>
      <c r="P2" s="265"/>
      <c r="Q2" s="265"/>
      <c r="R2" s="265"/>
      <c r="S2" s="265"/>
      <c r="T2" s="265"/>
      <c r="U2" s="265"/>
      <c r="V2" s="265"/>
      <c r="W2" s="265"/>
      <c r="X2" s="265"/>
      <c r="Y2" s="265"/>
      <c r="Z2" s="265"/>
      <c r="AA2" s="265"/>
      <c r="AB2" s="265"/>
      <c r="AC2" s="265"/>
      <c r="AD2" s="265"/>
      <c r="AE2" s="271" t="s">
        <v>74</v>
      </c>
      <c r="AF2" s="265"/>
      <c r="AG2" s="265"/>
      <c r="AH2" s="267"/>
      <c r="AI2" s="267"/>
    </row>
    <row r="3" spans="1:105" ht="18.600000000000001" thickBot="1" x14ac:dyDescent="0.5">
      <c r="A3" s="265"/>
      <c r="B3" s="265"/>
      <c r="C3" s="272" t="s">
        <v>75</v>
      </c>
      <c r="D3" s="272"/>
      <c r="E3" s="272"/>
      <c r="F3" s="272"/>
      <c r="G3" s="267" t="s">
        <v>6</v>
      </c>
      <c r="H3" s="273"/>
      <c r="I3" s="273"/>
      <c r="J3" s="273"/>
      <c r="K3" s="273"/>
      <c r="L3" s="273"/>
      <c r="M3" s="273"/>
      <c r="N3" s="273"/>
      <c r="O3" s="274"/>
      <c r="P3" s="274"/>
      <c r="Q3" s="274"/>
      <c r="R3" s="274"/>
      <c r="S3" s="274"/>
      <c r="T3" s="274"/>
      <c r="U3" s="265"/>
      <c r="V3" s="265"/>
      <c r="W3" s="265"/>
      <c r="X3" s="265"/>
      <c r="Y3" s="265"/>
      <c r="Z3" s="265"/>
      <c r="AA3" s="265"/>
      <c r="AB3" s="275" t="s">
        <v>76</v>
      </c>
      <c r="AC3" s="275"/>
      <c r="AD3" s="275"/>
      <c r="AE3" s="276" t="str">
        <f>IF(COUNTIF(P135:DA135,"NG")&gt;=1,"未達成","達成")</f>
        <v>未達成</v>
      </c>
      <c r="AF3" s="265"/>
      <c r="AG3" s="265"/>
      <c r="AH3" s="267"/>
      <c r="AI3" s="267"/>
      <c r="AL3" s="272" t="s">
        <v>75</v>
      </c>
      <c r="AM3" s="272"/>
      <c r="AN3" s="272"/>
      <c r="AO3" s="272"/>
      <c r="AP3" s="267" t="s">
        <v>6</v>
      </c>
      <c r="AQ3" s="277"/>
      <c r="AR3" s="277"/>
      <c r="AS3" s="277"/>
      <c r="AT3" s="277"/>
      <c r="AU3" s="277"/>
      <c r="AV3" s="277"/>
      <c r="AW3" s="277"/>
      <c r="AX3" s="274"/>
      <c r="AY3" s="274"/>
      <c r="AZ3" s="278"/>
      <c r="BA3" s="278"/>
      <c r="BB3" s="274"/>
      <c r="BC3" s="265"/>
      <c r="BD3" s="265"/>
      <c r="BE3" s="265"/>
      <c r="BF3" s="265"/>
      <c r="BG3" s="265"/>
      <c r="BH3" s="265"/>
      <c r="BU3" s="272" t="s">
        <v>75</v>
      </c>
      <c r="BV3" s="272"/>
      <c r="BW3" s="272"/>
      <c r="BX3" s="272"/>
      <c r="BY3" s="267" t="s">
        <v>6</v>
      </c>
      <c r="BZ3" s="277"/>
      <c r="CA3" s="277"/>
      <c r="CB3" s="277"/>
      <c r="CC3" s="277"/>
      <c r="CD3" s="277"/>
      <c r="CE3" s="277"/>
      <c r="CF3" s="277"/>
      <c r="CG3" s="274"/>
      <c r="CH3" s="274"/>
      <c r="CI3" s="278"/>
      <c r="CJ3" s="278"/>
      <c r="CK3" s="274"/>
      <c r="CL3" s="265"/>
      <c r="CM3" s="265"/>
      <c r="CN3" s="265"/>
      <c r="CO3" s="265"/>
      <c r="CP3" s="265"/>
    </row>
    <row r="4" spans="1:105" x14ac:dyDescent="0.45">
      <c r="A4" s="265"/>
      <c r="B4" s="265"/>
      <c r="C4" s="272" t="s">
        <v>77</v>
      </c>
      <c r="D4" s="272"/>
      <c r="E4" s="272"/>
      <c r="F4" s="272"/>
      <c r="G4" s="267" t="s">
        <v>6</v>
      </c>
      <c r="H4" s="279"/>
      <c r="I4" s="280"/>
      <c r="J4" s="280"/>
      <c r="K4" s="280"/>
      <c r="L4" s="281" t="str">
        <f>TEXT(WEEKDAY(H4),"aaa")</f>
        <v>土</v>
      </c>
      <c r="M4" s="281"/>
      <c r="N4" s="281"/>
      <c r="O4" s="281"/>
      <c r="P4" s="281"/>
      <c r="Q4" s="281"/>
      <c r="R4" s="281"/>
      <c r="S4" s="265"/>
      <c r="T4" s="265"/>
      <c r="U4" s="265"/>
      <c r="V4" s="265"/>
      <c r="W4" s="265"/>
      <c r="X4" s="265"/>
      <c r="Y4" s="265"/>
      <c r="Z4" s="265"/>
      <c r="AA4" s="265"/>
      <c r="AB4" s="265"/>
      <c r="AC4" s="265"/>
      <c r="AD4" s="265"/>
      <c r="AE4" s="265"/>
      <c r="AF4" s="265"/>
      <c r="AG4" s="265"/>
      <c r="AH4" s="267"/>
      <c r="AI4" s="267"/>
      <c r="AL4" s="272" t="s">
        <v>77</v>
      </c>
      <c r="AM4" s="272"/>
      <c r="AN4" s="272"/>
      <c r="AO4" s="272"/>
      <c r="AP4" s="267" t="s">
        <v>6</v>
      </c>
      <c r="AQ4" s="279">
        <f>H4</f>
        <v>0</v>
      </c>
      <c r="AR4" s="280"/>
      <c r="AS4" s="280"/>
      <c r="AT4" s="280"/>
      <c r="AU4" s="281" t="str">
        <f>TEXT(WEEKDAY(+AQ4),"aaa")</f>
        <v>土</v>
      </c>
      <c r="AV4" s="281"/>
      <c r="AW4" s="281"/>
      <c r="AX4" s="281"/>
      <c r="AY4" s="281"/>
      <c r="AZ4" s="282"/>
      <c r="BA4" s="282"/>
      <c r="BB4" s="265"/>
      <c r="BC4" s="265"/>
      <c r="BD4" s="265"/>
      <c r="BE4" s="265"/>
      <c r="BF4" s="265"/>
      <c r="BG4" s="265"/>
      <c r="BH4" s="265"/>
      <c r="BU4" s="272" t="s">
        <v>77</v>
      </c>
      <c r="BV4" s="272"/>
      <c r="BW4" s="272"/>
      <c r="BX4" s="272"/>
      <c r="BY4" s="267" t="s">
        <v>6</v>
      </c>
      <c r="BZ4" s="279">
        <f>AQ4</f>
        <v>0</v>
      </c>
      <c r="CA4" s="280"/>
      <c r="CB4" s="280"/>
      <c r="CC4" s="280"/>
      <c r="CD4" s="281" t="str">
        <f>TEXT(WEEKDAY(+BZ4),"aaa")</f>
        <v>土</v>
      </c>
      <c r="CE4" s="281"/>
      <c r="CF4" s="281"/>
      <c r="CG4" s="281"/>
      <c r="CH4" s="281"/>
      <c r="CI4" s="282"/>
      <c r="CJ4" s="282"/>
      <c r="CK4" s="281"/>
      <c r="CL4" s="265"/>
      <c r="CM4" s="265"/>
      <c r="CN4" s="265"/>
      <c r="CO4" s="265"/>
      <c r="CP4" s="265"/>
    </row>
    <row r="5" spans="1:105" x14ac:dyDescent="0.45">
      <c r="A5" s="265"/>
      <c r="B5" s="265"/>
      <c r="C5" s="272" t="s">
        <v>78</v>
      </c>
      <c r="D5" s="272"/>
      <c r="E5" s="272"/>
      <c r="F5" s="272"/>
      <c r="G5" s="267" t="s">
        <v>6</v>
      </c>
      <c r="H5" s="279"/>
      <c r="I5" s="280"/>
      <c r="J5" s="280"/>
      <c r="K5" s="280"/>
      <c r="L5" s="281" t="str">
        <f>TEXT(WEEKDAY(H5),"aaa")</f>
        <v>土</v>
      </c>
      <c r="M5" s="281"/>
      <c r="N5" s="281"/>
      <c r="O5" s="281"/>
      <c r="P5" s="281"/>
      <c r="Q5" s="281"/>
      <c r="R5" s="281"/>
      <c r="S5" s="267"/>
      <c r="T5" s="283" t="s">
        <v>27</v>
      </c>
      <c r="U5" s="267" t="s">
        <v>6</v>
      </c>
      <c r="V5" s="280">
        <f>H5-H4+1</f>
        <v>1</v>
      </c>
      <c r="W5" s="280"/>
      <c r="X5" s="280"/>
      <c r="Y5" s="265"/>
      <c r="Z5" s="265"/>
      <c r="AA5" s="265"/>
      <c r="AB5" s="265"/>
      <c r="AC5" s="265"/>
      <c r="AD5" s="265"/>
      <c r="AE5" s="265"/>
      <c r="AF5" s="265"/>
      <c r="AG5" s="265"/>
      <c r="AH5" s="267"/>
      <c r="AI5" s="267"/>
      <c r="AL5" s="272" t="s">
        <v>78</v>
      </c>
      <c r="AM5" s="272"/>
      <c r="AN5" s="272"/>
      <c r="AO5" s="272"/>
      <c r="AP5" s="267" t="s">
        <v>6</v>
      </c>
      <c r="AQ5" s="279">
        <f>H5</f>
        <v>0</v>
      </c>
      <c r="AR5" s="280"/>
      <c r="AS5" s="280"/>
      <c r="AT5" s="280"/>
      <c r="AU5" s="281" t="str">
        <f>TEXT(WEEKDAY(+AQ5),"aaa")</f>
        <v>土</v>
      </c>
      <c r="AV5" s="281"/>
      <c r="AW5" s="281"/>
      <c r="AX5" s="281"/>
      <c r="AY5" s="281"/>
      <c r="AZ5" s="282"/>
      <c r="BA5" s="282"/>
      <c r="BB5" s="267"/>
      <c r="BC5" s="283" t="s">
        <v>27</v>
      </c>
      <c r="BD5" s="267" t="s">
        <v>6</v>
      </c>
      <c r="BE5" s="280">
        <f>V5</f>
        <v>1</v>
      </c>
      <c r="BF5" s="280"/>
      <c r="BG5" s="280"/>
      <c r="BH5" s="265"/>
      <c r="BU5" s="272" t="s">
        <v>78</v>
      </c>
      <c r="BV5" s="272"/>
      <c r="BW5" s="272"/>
      <c r="BX5" s="272"/>
      <c r="BY5" s="267" t="s">
        <v>6</v>
      </c>
      <c r="BZ5" s="279">
        <f>AQ5</f>
        <v>0</v>
      </c>
      <c r="CA5" s="280"/>
      <c r="CB5" s="280"/>
      <c r="CC5" s="280"/>
      <c r="CD5" s="281" t="str">
        <f>TEXT(WEEKDAY(+BZ5),"aaa")</f>
        <v>土</v>
      </c>
      <c r="CE5" s="281"/>
      <c r="CF5" s="281"/>
      <c r="CG5" s="281"/>
      <c r="CH5" s="281"/>
      <c r="CI5" s="282"/>
      <c r="CJ5" s="282"/>
      <c r="CK5" s="281"/>
      <c r="CL5" s="283" t="s">
        <v>27</v>
      </c>
      <c r="CM5" s="267" t="s">
        <v>6</v>
      </c>
      <c r="CN5" s="280">
        <f>BE5</f>
        <v>1</v>
      </c>
      <c r="CO5" s="280"/>
      <c r="CP5" s="280"/>
    </row>
    <row r="6" spans="1:105" x14ac:dyDescent="0.45">
      <c r="A6" s="265"/>
      <c r="B6" s="265"/>
      <c r="C6" s="284"/>
      <c r="D6" s="284"/>
      <c r="E6" s="284"/>
      <c r="F6" s="284"/>
      <c r="G6" s="267"/>
      <c r="H6" s="285"/>
      <c r="I6" s="286"/>
      <c r="J6" s="286"/>
      <c r="K6" s="286"/>
      <c r="L6" s="281"/>
      <c r="M6" s="281"/>
      <c r="N6" s="281"/>
      <c r="O6" s="281"/>
      <c r="P6" s="281"/>
      <c r="Q6" s="281"/>
      <c r="R6" s="281"/>
      <c r="S6" s="267"/>
      <c r="T6" s="283"/>
      <c r="U6" s="267"/>
      <c r="V6" s="286"/>
      <c r="W6" s="286"/>
      <c r="X6" s="286"/>
      <c r="Y6" s="265"/>
      <c r="Z6" s="265"/>
      <c r="AA6" s="265"/>
      <c r="AB6" s="265"/>
      <c r="AC6" s="265"/>
      <c r="AD6" s="265"/>
      <c r="AE6" s="265"/>
      <c r="AF6" s="265"/>
      <c r="AG6" s="265"/>
      <c r="AH6" s="267"/>
      <c r="AI6" s="267"/>
      <c r="AL6" s="284"/>
      <c r="AM6" s="284"/>
      <c r="AN6" s="284"/>
      <c r="AO6" s="284"/>
      <c r="AP6" s="267"/>
      <c r="AQ6" s="285"/>
      <c r="AR6" s="286"/>
      <c r="AS6" s="286"/>
      <c r="AT6" s="286"/>
      <c r="AU6" s="281"/>
      <c r="AV6" s="281"/>
      <c r="AW6" s="281"/>
      <c r="AX6" s="281"/>
      <c r="AY6" s="281"/>
      <c r="AZ6" s="282"/>
      <c r="BA6" s="282"/>
      <c r="BB6" s="267"/>
      <c r="BC6" s="283"/>
      <c r="BD6" s="267"/>
      <c r="BE6" s="286"/>
      <c r="BF6" s="286"/>
      <c r="BG6" s="286"/>
      <c r="BH6" s="265"/>
      <c r="BU6" s="284"/>
      <c r="BV6" s="284"/>
      <c r="BW6" s="284"/>
      <c r="BX6" s="284"/>
      <c r="BY6" s="267"/>
      <c r="BZ6" s="279"/>
      <c r="CA6" s="280"/>
      <c r="CB6" s="280"/>
      <c r="CC6" s="280"/>
      <c r="CD6" s="281"/>
      <c r="CE6" s="281"/>
      <c r="CF6" s="281"/>
      <c r="CG6" s="281"/>
      <c r="CH6" s="281"/>
      <c r="CI6" s="282"/>
      <c r="CJ6" s="282"/>
      <c r="CK6" s="281"/>
      <c r="CL6" s="283"/>
      <c r="CM6" s="267"/>
      <c r="CN6" s="286"/>
      <c r="CO6" s="286"/>
      <c r="CP6" s="286"/>
    </row>
    <row r="7" spans="1:105" x14ac:dyDescent="0.45">
      <c r="A7" s="265"/>
      <c r="B7" s="265"/>
      <c r="C7" s="265"/>
      <c r="D7" s="265"/>
      <c r="E7" s="265"/>
      <c r="F7" s="265"/>
      <c r="G7" s="265"/>
      <c r="H7" s="265"/>
      <c r="I7" s="265"/>
      <c r="J7" s="265"/>
      <c r="K7" s="265"/>
      <c r="L7" s="265"/>
      <c r="M7" s="265"/>
      <c r="N7" s="265"/>
      <c r="O7" s="265"/>
      <c r="P7" s="265"/>
      <c r="Q7" s="265"/>
      <c r="R7" s="265"/>
      <c r="S7" s="265"/>
      <c r="T7" s="265"/>
      <c r="U7" s="265"/>
      <c r="V7" s="265"/>
      <c r="W7" s="265"/>
      <c r="X7" s="265"/>
      <c r="Y7" s="265"/>
      <c r="Z7" s="265"/>
      <c r="AA7" s="265"/>
      <c r="AB7" s="265"/>
      <c r="AC7" s="265"/>
      <c r="AD7" s="265"/>
      <c r="AE7" s="265"/>
      <c r="AF7" s="265"/>
      <c r="AG7" s="265"/>
      <c r="AH7" s="267"/>
      <c r="AI7" s="267"/>
    </row>
    <row r="8" spans="1:105" ht="14.25" hidden="1" customHeight="1" x14ac:dyDescent="0.45">
      <c r="A8" s="265"/>
      <c r="B8" s="265"/>
      <c r="C8" s="265"/>
      <c r="D8" s="287">
        <f>YEAR(H4)</f>
        <v>1900</v>
      </c>
      <c r="E8" s="287">
        <f>MONTH(H4)</f>
        <v>1</v>
      </c>
      <c r="F8" s="287">
        <f>DAY(H4)</f>
        <v>0</v>
      </c>
      <c r="G8" s="287"/>
      <c r="H8" s="287"/>
      <c r="I8" s="287"/>
      <c r="J8" s="287"/>
      <c r="K8" s="265"/>
      <c r="L8" s="265"/>
      <c r="M8" s="265"/>
      <c r="N8" s="265"/>
      <c r="O8" s="265"/>
      <c r="P8" s="265"/>
      <c r="Q8" s="265"/>
      <c r="R8" s="265"/>
      <c r="S8" s="265"/>
      <c r="T8" s="265"/>
      <c r="U8" s="287">
        <f>YEAR(J114+1)</f>
        <v>1900</v>
      </c>
      <c r="V8" s="287">
        <f>MONTH(J114+1)</f>
        <v>2</v>
      </c>
      <c r="W8" s="287">
        <f>DAY(J114+1)</f>
        <v>6</v>
      </c>
      <c r="X8" s="287"/>
      <c r="Y8" s="287"/>
      <c r="Z8" s="287"/>
      <c r="AA8" s="287"/>
      <c r="AB8" s="265"/>
      <c r="AC8" s="265"/>
      <c r="AD8" s="265"/>
      <c r="AE8" s="265"/>
      <c r="AF8" s="265"/>
      <c r="AG8" s="265"/>
      <c r="AH8" s="267"/>
      <c r="AI8" s="267"/>
      <c r="AL8" s="265"/>
      <c r="AM8" s="287">
        <f>YEAR(AA114+1)</f>
        <v>1900</v>
      </c>
      <c r="AN8" s="287">
        <f>MONTH(AA114+1)</f>
        <v>3</v>
      </c>
      <c r="AO8" s="287">
        <f>DAY(AA114+1)</f>
        <v>19</v>
      </c>
      <c r="AP8" s="287"/>
      <c r="AQ8" s="287"/>
      <c r="AR8" s="287"/>
      <c r="AS8" s="287"/>
      <c r="AT8" s="265"/>
      <c r="AU8" s="265"/>
      <c r="AV8" s="265"/>
      <c r="AW8" s="265"/>
      <c r="AX8" s="265"/>
      <c r="AY8" s="265"/>
      <c r="AZ8" s="288"/>
      <c r="BA8" s="288"/>
      <c r="BC8" s="265"/>
      <c r="BD8" s="287">
        <f>YEAR(AS114+1)</f>
        <v>1900</v>
      </c>
      <c r="BE8" s="287">
        <f>MONTH(AS114+1)</f>
        <v>4</v>
      </c>
      <c r="BF8" s="287">
        <f>DAY(AS114+1)</f>
        <v>30</v>
      </c>
      <c r="BG8" s="287"/>
      <c r="BH8" s="287"/>
      <c r="BI8" s="287"/>
      <c r="BJ8" s="287"/>
      <c r="BK8" s="265"/>
      <c r="BL8" s="265"/>
      <c r="BM8" s="265"/>
      <c r="BN8" s="265"/>
      <c r="BO8" s="265"/>
      <c r="BP8" s="265"/>
      <c r="BQ8" s="288"/>
      <c r="BR8" s="288"/>
      <c r="BU8" s="265"/>
      <c r="BV8" s="287">
        <f>YEAR(BJ114+1)</f>
        <v>1900</v>
      </c>
      <c r="BW8" s="287">
        <f>MONTH(BJ114+1)</f>
        <v>6</v>
      </c>
      <c r="BX8" s="287">
        <f>DAY(BJ114+1)</f>
        <v>11</v>
      </c>
      <c r="BY8" s="287"/>
      <c r="BZ8" s="287"/>
      <c r="CA8" s="287"/>
      <c r="CB8" s="287"/>
      <c r="CC8" s="265"/>
      <c r="CD8" s="265"/>
      <c r="CE8" s="265"/>
      <c r="CF8" s="265"/>
      <c r="CG8" s="265"/>
      <c r="CH8" s="265"/>
      <c r="CI8" s="288"/>
      <c r="CJ8" s="288"/>
      <c r="CK8" s="265"/>
      <c r="CL8" s="265"/>
      <c r="CM8" s="287">
        <f>YEAR(CB114+1)</f>
        <v>1900</v>
      </c>
      <c r="CN8" s="287">
        <f>MONTH(CB114+1)</f>
        <v>7</v>
      </c>
      <c r="CO8" s="287">
        <f>DAY(CB114+1)</f>
        <v>23</v>
      </c>
      <c r="CP8" s="287"/>
      <c r="CQ8" s="287"/>
      <c r="CR8" s="287"/>
      <c r="CS8" s="287"/>
      <c r="CT8" s="265"/>
      <c r="CU8" s="265"/>
    </row>
    <row r="9" spans="1:105" ht="14.25" hidden="1" customHeight="1" x14ac:dyDescent="0.45">
      <c r="A9" s="265"/>
      <c r="B9" s="265"/>
      <c r="C9" s="265"/>
      <c r="D9" s="289">
        <f t="shared" ref="D9:H9" si="0">E9-1</f>
        <v>-5</v>
      </c>
      <c r="E9" s="289">
        <f t="shared" si="0"/>
        <v>-4</v>
      </c>
      <c r="F9" s="289">
        <f t="shared" si="0"/>
        <v>-3</v>
      </c>
      <c r="G9" s="289">
        <f t="shared" si="0"/>
        <v>-2</v>
      </c>
      <c r="H9" s="289">
        <f t="shared" si="0"/>
        <v>-1</v>
      </c>
      <c r="I9" s="289">
        <f>J9-1</f>
        <v>0</v>
      </c>
      <c r="J9" s="289">
        <f>DATE(D8,E8,J11)</f>
        <v>1</v>
      </c>
      <c r="K9" s="265"/>
      <c r="L9" s="265"/>
      <c r="M9" s="265"/>
      <c r="N9" s="265"/>
      <c r="O9" s="265"/>
      <c r="P9" s="265"/>
      <c r="Q9" s="265"/>
      <c r="R9" s="265"/>
      <c r="S9" s="265"/>
      <c r="T9" s="265"/>
      <c r="U9" s="289">
        <f>J114+1</f>
        <v>37</v>
      </c>
      <c r="V9" s="289">
        <f>U9+1</f>
        <v>38</v>
      </c>
      <c r="W9" s="289">
        <f>V9+1</f>
        <v>39</v>
      </c>
      <c r="X9" s="289">
        <f t="shared" ref="X9:Z9" si="1">W9+1</f>
        <v>40</v>
      </c>
      <c r="Y9" s="289">
        <f t="shared" si="1"/>
        <v>41</v>
      </c>
      <c r="Z9" s="289">
        <f t="shared" si="1"/>
        <v>42</v>
      </c>
      <c r="AA9" s="289">
        <f>Z9+1</f>
        <v>43</v>
      </c>
      <c r="AB9" s="265"/>
      <c r="AC9" s="265"/>
      <c r="AD9" s="265"/>
      <c r="AE9" s="265"/>
      <c r="AF9" s="265"/>
      <c r="AG9" s="265"/>
      <c r="AH9" s="267"/>
      <c r="AI9" s="267"/>
      <c r="AL9" s="265"/>
      <c r="AM9" s="289">
        <f>AA114+1</f>
        <v>79</v>
      </c>
      <c r="AN9" s="289">
        <f t="shared" ref="AN9:AS9" si="2">AM9+1</f>
        <v>80</v>
      </c>
      <c r="AO9" s="289">
        <f t="shared" si="2"/>
        <v>81</v>
      </c>
      <c r="AP9" s="289">
        <f t="shared" si="2"/>
        <v>82</v>
      </c>
      <c r="AQ9" s="289">
        <f t="shared" si="2"/>
        <v>83</v>
      </c>
      <c r="AR9" s="289">
        <f t="shared" si="2"/>
        <v>84</v>
      </c>
      <c r="AS9" s="289">
        <f t="shared" si="2"/>
        <v>85</v>
      </c>
      <c r="AT9" s="265"/>
      <c r="AU9" s="265"/>
      <c r="AV9" s="265"/>
      <c r="AW9" s="265"/>
      <c r="AX9" s="265"/>
      <c r="AY9" s="265"/>
      <c r="AZ9" s="288"/>
      <c r="BA9" s="288"/>
      <c r="BC9" s="265"/>
      <c r="BD9" s="289">
        <f>AS114+1</f>
        <v>121</v>
      </c>
      <c r="BE9" s="289">
        <f t="shared" ref="BE9:BJ9" si="3">BD9+1</f>
        <v>122</v>
      </c>
      <c r="BF9" s="289">
        <f t="shared" si="3"/>
        <v>123</v>
      </c>
      <c r="BG9" s="289">
        <f t="shared" si="3"/>
        <v>124</v>
      </c>
      <c r="BH9" s="289">
        <f t="shared" si="3"/>
        <v>125</v>
      </c>
      <c r="BI9" s="289">
        <f t="shared" si="3"/>
        <v>126</v>
      </c>
      <c r="BJ9" s="289">
        <f t="shared" si="3"/>
        <v>127</v>
      </c>
      <c r="BK9" s="265"/>
      <c r="BL9" s="265"/>
      <c r="BM9" s="265"/>
      <c r="BN9" s="265"/>
      <c r="BO9" s="265"/>
      <c r="BP9" s="265"/>
      <c r="BQ9" s="288"/>
      <c r="BR9" s="288"/>
      <c r="BU9" s="265"/>
      <c r="BV9" s="289">
        <f>BJ114+1</f>
        <v>163</v>
      </c>
      <c r="BW9" s="289">
        <f t="shared" ref="BW9:CB9" si="4">BV9+1</f>
        <v>164</v>
      </c>
      <c r="BX9" s="289">
        <f t="shared" si="4"/>
        <v>165</v>
      </c>
      <c r="BY9" s="289">
        <f t="shared" si="4"/>
        <v>166</v>
      </c>
      <c r="BZ9" s="289">
        <f t="shared" si="4"/>
        <v>167</v>
      </c>
      <c r="CA9" s="289">
        <f t="shared" si="4"/>
        <v>168</v>
      </c>
      <c r="CB9" s="289">
        <f t="shared" si="4"/>
        <v>169</v>
      </c>
      <c r="CC9" s="265"/>
      <c r="CD9" s="265"/>
      <c r="CE9" s="265"/>
      <c r="CF9" s="265"/>
      <c r="CG9" s="265"/>
      <c r="CH9" s="265"/>
      <c r="CI9" s="288"/>
      <c r="CJ9" s="288"/>
      <c r="CK9" s="265"/>
      <c r="CL9" s="265"/>
      <c r="CM9" s="289">
        <f>CB114+1</f>
        <v>205</v>
      </c>
      <c r="CN9" s="289">
        <f t="shared" ref="CN9:CS9" si="5">CM9+1</f>
        <v>206</v>
      </c>
      <c r="CO9" s="289">
        <f t="shared" si="5"/>
        <v>207</v>
      </c>
      <c r="CP9" s="289">
        <f t="shared" si="5"/>
        <v>208</v>
      </c>
      <c r="CQ9" s="289">
        <f t="shared" si="5"/>
        <v>209</v>
      </c>
      <c r="CR9" s="289">
        <f t="shared" si="5"/>
        <v>210</v>
      </c>
      <c r="CS9" s="289">
        <f t="shared" si="5"/>
        <v>211</v>
      </c>
      <c r="CT9" s="265"/>
      <c r="CU9" s="265"/>
    </row>
    <row r="10" spans="1:105" ht="14.25" customHeight="1" x14ac:dyDescent="0.45">
      <c r="A10" s="265"/>
      <c r="B10" s="265"/>
      <c r="C10" s="290" t="s">
        <v>35</v>
      </c>
      <c r="D10" s="291">
        <f>DATE($D8,$E8,1)</f>
        <v>1</v>
      </c>
      <c r="E10" s="292"/>
      <c r="F10" s="292"/>
      <c r="G10" s="292"/>
      <c r="H10" s="292"/>
      <c r="I10" s="292"/>
      <c r="J10" s="292"/>
      <c r="K10" s="293" t="s">
        <v>36</v>
      </c>
      <c r="L10" s="294" t="s">
        <v>79</v>
      </c>
      <c r="M10" s="295" t="s">
        <v>80</v>
      </c>
      <c r="N10" s="295" t="s">
        <v>14</v>
      </c>
      <c r="O10" s="296" t="s">
        <v>81</v>
      </c>
      <c r="P10" s="297"/>
      <c r="Q10" s="297"/>
      <c r="R10" s="297"/>
      <c r="S10" s="265"/>
      <c r="T10" s="290" t="s">
        <v>35</v>
      </c>
      <c r="U10" s="291">
        <f>DATE($U8,$V8,1)</f>
        <v>32</v>
      </c>
      <c r="V10" s="292"/>
      <c r="W10" s="292"/>
      <c r="X10" s="292"/>
      <c r="Y10" s="292"/>
      <c r="Z10" s="292"/>
      <c r="AA10" s="298"/>
      <c r="AB10" s="293" t="s">
        <v>36</v>
      </c>
      <c r="AC10" s="294" t="s">
        <v>79</v>
      </c>
      <c r="AD10" s="295" t="s">
        <v>80</v>
      </c>
      <c r="AE10" s="295" t="s">
        <v>14</v>
      </c>
      <c r="AF10" s="296" t="s">
        <v>81</v>
      </c>
      <c r="AG10" s="299"/>
      <c r="AH10" s="299"/>
      <c r="AI10" s="299"/>
      <c r="AL10" s="290" t="s">
        <v>35</v>
      </c>
      <c r="AM10" s="300">
        <f>DATE($AM8,$AN8,1)</f>
        <v>61</v>
      </c>
      <c r="AN10" s="301"/>
      <c r="AO10" s="301"/>
      <c r="AP10" s="301"/>
      <c r="AQ10" s="301"/>
      <c r="AR10" s="301"/>
      <c r="AS10" s="301"/>
      <c r="AT10" s="293" t="s">
        <v>36</v>
      </c>
      <c r="AU10" s="294" t="s">
        <v>79</v>
      </c>
      <c r="AV10" s="295" t="s">
        <v>80</v>
      </c>
      <c r="AW10" s="295" t="s">
        <v>14</v>
      </c>
      <c r="AX10" s="296" t="s">
        <v>81</v>
      </c>
      <c r="AY10" s="299"/>
      <c r="AZ10" s="302"/>
      <c r="BA10" s="302"/>
      <c r="BC10" s="290" t="s">
        <v>35</v>
      </c>
      <c r="BD10" s="300">
        <f>DATE($BD8,$BE8,1)</f>
        <v>92</v>
      </c>
      <c r="BE10" s="301"/>
      <c r="BF10" s="301"/>
      <c r="BG10" s="301"/>
      <c r="BH10" s="301"/>
      <c r="BI10" s="301"/>
      <c r="BJ10" s="301"/>
      <c r="BK10" s="293" t="s">
        <v>36</v>
      </c>
      <c r="BL10" s="294" t="s">
        <v>79</v>
      </c>
      <c r="BM10" s="295" t="s">
        <v>80</v>
      </c>
      <c r="BN10" s="295" t="s">
        <v>14</v>
      </c>
      <c r="BO10" s="296" t="s">
        <v>81</v>
      </c>
      <c r="BP10" s="299"/>
      <c r="BQ10" s="302"/>
      <c r="BR10" s="302"/>
      <c r="BU10" s="290" t="s">
        <v>35</v>
      </c>
      <c r="BV10" s="300">
        <f>DATE($BV8,$BW8,1)</f>
        <v>153</v>
      </c>
      <c r="BW10" s="301"/>
      <c r="BX10" s="301"/>
      <c r="BY10" s="301"/>
      <c r="BZ10" s="301"/>
      <c r="CA10" s="301"/>
      <c r="CB10" s="301"/>
      <c r="CC10" s="293" t="s">
        <v>36</v>
      </c>
      <c r="CD10" s="294" t="s">
        <v>79</v>
      </c>
      <c r="CE10" s="295" t="s">
        <v>80</v>
      </c>
      <c r="CF10" s="295" t="s">
        <v>14</v>
      </c>
      <c r="CG10" s="296" t="s">
        <v>81</v>
      </c>
      <c r="CH10" s="299"/>
      <c r="CI10" s="302"/>
      <c r="CJ10" s="302"/>
      <c r="CK10" s="303"/>
      <c r="CL10" s="290" t="s">
        <v>35</v>
      </c>
      <c r="CM10" s="300">
        <f>DATE($CM8,$CN8,1)</f>
        <v>183</v>
      </c>
      <c r="CN10" s="301"/>
      <c r="CO10" s="301"/>
      <c r="CP10" s="301"/>
      <c r="CQ10" s="301"/>
      <c r="CR10" s="301"/>
      <c r="CS10" s="301"/>
      <c r="CT10" s="293" t="s">
        <v>36</v>
      </c>
      <c r="CU10" s="294" t="s">
        <v>79</v>
      </c>
      <c r="CV10" s="295" t="s">
        <v>80</v>
      </c>
      <c r="CW10" s="295" t="s">
        <v>14</v>
      </c>
      <c r="CX10" s="296" t="s">
        <v>81</v>
      </c>
      <c r="CY10" s="299"/>
    </row>
    <row r="11" spans="1:105" ht="14.25" customHeight="1" x14ac:dyDescent="0.45">
      <c r="A11" s="265"/>
      <c r="B11" s="265"/>
      <c r="C11" s="304" t="s">
        <v>82</v>
      </c>
      <c r="D11" s="305" t="str">
        <f>IF("月"=$L4,$F8,"")</f>
        <v/>
      </c>
      <c r="E11" s="306" t="str">
        <f>IF(D11="",IF("火"=$L4,$F8,""),D11+1)</f>
        <v/>
      </c>
      <c r="F11" s="306" t="str">
        <f>IF(E11="",IF("水"=$L4,$F8,""),E11+1)</f>
        <v/>
      </c>
      <c r="G11" s="306" t="str">
        <f>IF(F11="",IF("木"=$L4,$F8,""),F11+1)</f>
        <v/>
      </c>
      <c r="H11" s="306" t="str">
        <f>IF(G11="",IF("金"=$L4,$F8,""),G11+1)</f>
        <v/>
      </c>
      <c r="I11" s="306">
        <f>IF(H11="",IF("土"=$L4,$F8,""),H11+1)</f>
        <v>0</v>
      </c>
      <c r="J11" s="307">
        <f>IF(I11="",IF("日"=$L4,$F8,""),I11+1)</f>
        <v>1</v>
      </c>
      <c r="K11" s="308"/>
      <c r="L11" s="309"/>
      <c r="M11" s="310"/>
      <c r="N11" s="310"/>
      <c r="O11" s="311"/>
      <c r="P11" s="312">
        <f>COUNT(D11:J11)</f>
        <v>2</v>
      </c>
      <c r="Q11" s="297"/>
      <c r="R11" s="297"/>
      <c r="S11" s="265"/>
      <c r="T11" s="304" t="s">
        <v>82</v>
      </c>
      <c r="U11" s="305" t="str">
        <f>IF(J114&lt;$H$5,J116+1,"")</f>
        <v/>
      </c>
      <c r="V11" s="306" t="str">
        <f t="shared" ref="V11:AA11" si="6">IF(U9&lt;$H$5,U11+1,"")</f>
        <v/>
      </c>
      <c r="W11" s="306" t="str">
        <f>IF(V9&lt;$H$5,V11+1,"")</f>
        <v/>
      </c>
      <c r="X11" s="306" t="str">
        <f>IF(W9&lt;$H$5,W11+1,"")</f>
        <v/>
      </c>
      <c r="Y11" s="306" t="str">
        <f t="shared" si="6"/>
        <v/>
      </c>
      <c r="Z11" s="306" t="str">
        <f t="shared" si="6"/>
        <v/>
      </c>
      <c r="AA11" s="306" t="str">
        <f t="shared" si="6"/>
        <v/>
      </c>
      <c r="AB11" s="308"/>
      <c r="AC11" s="309"/>
      <c r="AD11" s="310"/>
      <c r="AE11" s="310"/>
      <c r="AF11" s="311"/>
      <c r="AG11" s="313">
        <f>COUNT(U11:AA11)</f>
        <v>0</v>
      </c>
      <c r="AH11" s="299"/>
      <c r="AI11" s="299"/>
      <c r="AL11" s="304" t="s">
        <v>82</v>
      </c>
      <c r="AM11" s="305" t="str">
        <f>IF(AA114&lt;$H$5,AA116+1,"")</f>
        <v/>
      </c>
      <c r="AN11" s="306" t="str">
        <f t="shared" ref="AN11:AS11" si="7">IF(AM9&lt;$H$5,AM11+1,"")</f>
        <v/>
      </c>
      <c r="AO11" s="306" t="str">
        <f t="shared" si="7"/>
        <v/>
      </c>
      <c r="AP11" s="306" t="str">
        <f t="shared" si="7"/>
        <v/>
      </c>
      <c r="AQ11" s="306" t="str">
        <f t="shared" si="7"/>
        <v/>
      </c>
      <c r="AR11" s="306" t="str">
        <f t="shared" si="7"/>
        <v/>
      </c>
      <c r="AS11" s="306" t="str">
        <f t="shared" si="7"/>
        <v/>
      </c>
      <c r="AT11" s="308"/>
      <c r="AU11" s="309"/>
      <c r="AV11" s="310"/>
      <c r="AW11" s="310"/>
      <c r="AX11" s="311"/>
      <c r="AY11" s="313">
        <f>COUNT(AM11:AS11)</f>
        <v>0</v>
      </c>
      <c r="AZ11" s="302"/>
      <c r="BA11" s="302"/>
      <c r="BC11" s="304" t="s">
        <v>82</v>
      </c>
      <c r="BD11" s="305" t="str">
        <f>IF(AS114&lt;$H$5,AS116+1,"")</f>
        <v/>
      </c>
      <c r="BE11" s="306" t="str">
        <f t="shared" ref="BE11:BJ11" si="8">IF(BD9&lt;$H$5,BD11+1,"")</f>
        <v/>
      </c>
      <c r="BF11" s="306" t="str">
        <f t="shared" si="8"/>
        <v/>
      </c>
      <c r="BG11" s="306" t="str">
        <f t="shared" si="8"/>
        <v/>
      </c>
      <c r="BH11" s="306" t="str">
        <f t="shared" si="8"/>
        <v/>
      </c>
      <c r="BI11" s="306" t="str">
        <f t="shared" si="8"/>
        <v/>
      </c>
      <c r="BJ11" s="306" t="str">
        <f t="shared" si="8"/>
        <v/>
      </c>
      <c r="BK11" s="308"/>
      <c r="BL11" s="309"/>
      <c r="BM11" s="310"/>
      <c r="BN11" s="310"/>
      <c r="BO11" s="311"/>
      <c r="BP11" s="313">
        <f>COUNT(BD11:BJ11)</f>
        <v>0</v>
      </c>
      <c r="BQ11" s="302"/>
      <c r="BR11" s="302"/>
      <c r="BU11" s="304" t="s">
        <v>82</v>
      </c>
      <c r="BV11" s="305" t="str">
        <f>IF(BJ114&lt;$H$5,BJ116+1,"")</f>
        <v/>
      </c>
      <c r="BW11" s="306" t="str">
        <f t="shared" ref="BW11:CB11" si="9">IF(BV9&lt;$H$5,BV11+1,"")</f>
        <v/>
      </c>
      <c r="BX11" s="306" t="str">
        <f t="shared" si="9"/>
        <v/>
      </c>
      <c r="BY11" s="306" t="str">
        <f t="shared" si="9"/>
        <v/>
      </c>
      <c r="BZ11" s="306" t="str">
        <f t="shared" si="9"/>
        <v/>
      </c>
      <c r="CA11" s="306" t="str">
        <f t="shared" si="9"/>
        <v/>
      </c>
      <c r="CB11" s="306" t="str">
        <f t="shared" si="9"/>
        <v/>
      </c>
      <c r="CC11" s="308"/>
      <c r="CD11" s="309"/>
      <c r="CE11" s="310"/>
      <c r="CF11" s="310"/>
      <c r="CG11" s="311"/>
      <c r="CH11" s="313">
        <f>COUNT(BV11:CB11)</f>
        <v>0</v>
      </c>
      <c r="CI11" s="302"/>
      <c r="CJ11" s="302"/>
      <c r="CK11" s="314"/>
      <c r="CL11" s="304" t="s">
        <v>82</v>
      </c>
      <c r="CM11" s="305" t="str">
        <f>IF(CB114&lt;$H$5,CB116+1,"")</f>
        <v/>
      </c>
      <c r="CN11" s="306" t="str">
        <f t="shared" ref="CN11:CS11" si="10">IF(CM9&lt;$H$5,CM11+1,"")</f>
        <v/>
      </c>
      <c r="CO11" s="306" t="str">
        <f t="shared" si="10"/>
        <v/>
      </c>
      <c r="CP11" s="306" t="str">
        <f t="shared" si="10"/>
        <v/>
      </c>
      <c r="CQ11" s="306" t="str">
        <f t="shared" si="10"/>
        <v/>
      </c>
      <c r="CR11" s="306" t="str">
        <f t="shared" si="10"/>
        <v/>
      </c>
      <c r="CS11" s="306" t="str">
        <f t="shared" si="10"/>
        <v/>
      </c>
      <c r="CT11" s="308"/>
      <c r="CU11" s="309"/>
      <c r="CV11" s="310"/>
      <c r="CW11" s="310"/>
      <c r="CX11" s="311"/>
      <c r="CY11" s="313">
        <f>COUNT(CM11:CS11)</f>
        <v>0</v>
      </c>
    </row>
    <row r="12" spans="1:105" ht="14.25" customHeight="1" x14ac:dyDescent="0.45">
      <c r="A12" s="265"/>
      <c r="B12" s="265"/>
      <c r="C12" s="315" t="s">
        <v>43</v>
      </c>
      <c r="D12" s="316" t="str">
        <f>IF(D11="","","月")</f>
        <v/>
      </c>
      <c r="E12" s="316" t="str">
        <f>IF(E11="","","火")</f>
        <v/>
      </c>
      <c r="F12" s="316" t="str">
        <f>IF(F11="","","水")</f>
        <v/>
      </c>
      <c r="G12" s="316" t="str">
        <f>IF(G11="","","木")</f>
        <v/>
      </c>
      <c r="H12" s="316" t="str">
        <f>IF(H11="","","金")</f>
        <v/>
      </c>
      <c r="I12" s="316" t="str">
        <f>IF(I11="","","土")</f>
        <v>土</v>
      </c>
      <c r="J12" s="317" t="str">
        <f>IF(J11="","","日")</f>
        <v>日</v>
      </c>
      <c r="K12" s="308"/>
      <c r="L12" s="309"/>
      <c r="M12" s="310"/>
      <c r="N12" s="310"/>
      <c r="O12" s="311"/>
      <c r="P12" s="297"/>
      <c r="Q12" s="297"/>
      <c r="R12" s="297"/>
      <c r="T12" s="304" t="s">
        <v>43</v>
      </c>
      <c r="U12" s="316" t="str">
        <f>IF(U11="","","月")</f>
        <v/>
      </c>
      <c r="V12" s="316" t="str">
        <f>IF(V11="","","火")</f>
        <v/>
      </c>
      <c r="W12" s="316" t="str">
        <f>IF(W11="","","水")</f>
        <v/>
      </c>
      <c r="X12" s="316" t="str">
        <f>IF(X11="","","木")</f>
        <v/>
      </c>
      <c r="Y12" s="316" t="str">
        <f>IF(Y11="","","金")</f>
        <v/>
      </c>
      <c r="Z12" s="316" t="str">
        <f>IF(Z11="","","土")</f>
        <v/>
      </c>
      <c r="AA12" s="316" t="str">
        <f>IF(AA11="","","日")</f>
        <v/>
      </c>
      <c r="AB12" s="308"/>
      <c r="AC12" s="309"/>
      <c r="AD12" s="310"/>
      <c r="AE12" s="310"/>
      <c r="AF12" s="311"/>
      <c r="AG12" s="314"/>
      <c r="AH12" s="299"/>
      <c r="AI12" s="299"/>
      <c r="AL12" s="304" t="s">
        <v>43</v>
      </c>
      <c r="AM12" s="316" t="str">
        <f>IF(AM11="","","月")</f>
        <v/>
      </c>
      <c r="AN12" s="316" t="str">
        <f>IF(AN11="","","火")</f>
        <v/>
      </c>
      <c r="AO12" s="316" t="str">
        <f>IF(AO11="","","水")</f>
        <v/>
      </c>
      <c r="AP12" s="316" t="str">
        <f>IF(AP11="","","木")</f>
        <v/>
      </c>
      <c r="AQ12" s="316" t="str">
        <f>IF(AQ11="","","金")</f>
        <v/>
      </c>
      <c r="AR12" s="316" t="str">
        <f>IF(AR11="","","土")</f>
        <v/>
      </c>
      <c r="AS12" s="316" t="str">
        <f>IF(AS11="","","日")</f>
        <v/>
      </c>
      <c r="AT12" s="308"/>
      <c r="AU12" s="309"/>
      <c r="AV12" s="310"/>
      <c r="AW12" s="310"/>
      <c r="AX12" s="311"/>
      <c r="AY12" s="314"/>
      <c r="AZ12" s="302"/>
      <c r="BA12" s="302"/>
      <c r="BC12" s="304" t="s">
        <v>43</v>
      </c>
      <c r="BD12" s="316" t="str">
        <f>IF(BD11="","","月")</f>
        <v/>
      </c>
      <c r="BE12" s="316" t="str">
        <f>IF(BE11="","","火")</f>
        <v/>
      </c>
      <c r="BF12" s="316" t="str">
        <f>IF(BF11="","","水")</f>
        <v/>
      </c>
      <c r="BG12" s="316" t="str">
        <f>IF(BG11="","","木")</f>
        <v/>
      </c>
      <c r="BH12" s="316" t="str">
        <f>IF(BH11="","","金")</f>
        <v/>
      </c>
      <c r="BI12" s="316" t="str">
        <f>IF(BI11="","","土")</f>
        <v/>
      </c>
      <c r="BJ12" s="316" t="str">
        <f>IF(BJ11="","","日")</f>
        <v/>
      </c>
      <c r="BK12" s="308"/>
      <c r="BL12" s="309"/>
      <c r="BM12" s="310"/>
      <c r="BN12" s="310"/>
      <c r="BO12" s="311"/>
      <c r="BP12" s="314"/>
      <c r="BQ12" s="302"/>
      <c r="BR12" s="302"/>
      <c r="BU12" s="304" t="s">
        <v>43</v>
      </c>
      <c r="BV12" s="316" t="str">
        <f>IF(BV11="","","月")</f>
        <v/>
      </c>
      <c r="BW12" s="316" t="str">
        <f>IF(BW11="","","火")</f>
        <v/>
      </c>
      <c r="BX12" s="316" t="str">
        <f>IF(BX11="","","水")</f>
        <v/>
      </c>
      <c r="BY12" s="316" t="str">
        <f>IF(BY11="","","木")</f>
        <v/>
      </c>
      <c r="BZ12" s="316" t="str">
        <f>IF(BZ11="","","金")</f>
        <v/>
      </c>
      <c r="CA12" s="316" t="str">
        <f>IF(CA11="","","土")</f>
        <v/>
      </c>
      <c r="CB12" s="316" t="str">
        <f>IF(CB11="","","日")</f>
        <v/>
      </c>
      <c r="CC12" s="308"/>
      <c r="CD12" s="309"/>
      <c r="CE12" s="310"/>
      <c r="CF12" s="310"/>
      <c r="CG12" s="311"/>
      <c r="CH12" s="314"/>
      <c r="CI12" s="302"/>
      <c r="CJ12" s="302"/>
      <c r="CK12" s="314"/>
      <c r="CL12" s="304" t="s">
        <v>43</v>
      </c>
      <c r="CM12" s="316" t="str">
        <f>IF(CM11="","","月")</f>
        <v/>
      </c>
      <c r="CN12" s="316" t="str">
        <f>IF(CN11="","","火")</f>
        <v/>
      </c>
      <c r="CO12" s="316" t="str">
        <f>IF(CO11="","","水")</f>
        <v/>
      </c>
      <c r="CP12" s="316" t="str">
        <f>IF(CP11="","","木")</f>
        <v/>
      </c>
      <c r="CQ12" s="316" t="str">
        <f>IF(CQ11="","","金")</f>
        <v/>
      </c>
      <c r="CR12" s="316" t="str">
        <f>IF(CR11="","","土")</f>
        <v/>
      </c>
      <c r="CS12" s="316" t="str">
        <f>IF(CS11="","","日")</f>
        <v/>
      </c>
      <c r="CT12" s="308"/>
      <c r="CU12" s="309"/>
      <c r="CV12" s="310"/>
      <c r="CW12" s="310"/>
      <c r="CX12" s="311"/>
      <c r="CY12" s="314"/>
    </row>
    <row r="13" spans="1:105" ht="14.25" customHeight="1" x14ac:dyDescent="0.45">
      <c r="A13" s="265"/>
      <c r="B13" s="265"/>
      <c r="C13" s="318" t="s">
        <v>25</v>
      </c>
      <c r="D13" s="319"/>
      <c r="E13" s="320"/>
      <c r="F13" s="320"/>
      <c r="G13" s="320"/>
      <c r="H13" s="320"/>
      <c r="I13" s="320"/>
      <c r="J13" s="321"/>
      <c r="K13" s="322"/>
      <c r="L13" s="323"/>
      <c r="M13" s="323"/>
      <c r="N13" s="324"/>
      <c r="O13" s="325">
        <f>ROUND(AVERAGE(N15:N26),3)</f>
        <v>0</v>
      </c>
      <c r="P13" s="299"/>
      <c r="Q13" s="299"/>
      <c r="R13" s="299"/>
      <c r="S13" s="265"/>
      <c r="T13" s="318" t="s">
        <v>25</v>
      </c>
      <c r="U13" s="319"/>
      <c r="V13" s="320"/>
      <c r="W13" s="320"/>
      <c r="X13" s="320"/>
      <c r="Y13" s="320"/>
      <c r="Z13" s="320"/>
      <c r="AA13" s="321"/>
      <c r="AB13" s="322"/>
      <c r="AC13" s="323"/>
      <c r="AD13" s="323"/>
      <c r="AE13" s="324"/>
      <c r="AF13" s="325" t="e">
        <f>ROUND(AVERAGE(AE15:AE26),3)</f>
        <v>#DIV/0!</v>
      </c>
      <c r="AG13" s="314"/>
      <c r="AH13" s="299"/>
      <c r="AI13" s="299"/>
      <c r="AL13" s="318" t="s">
        <v>25</v>
      </c>
      <c r="AM13" s="319"/>
      <c r="AN13" s="320"/>
      <c r="AO13" s="320"/>
      <c r="AP13" s="320"/>
      <c r="AQ13" s="320"/>
      <c r="AR13" s="320"/>
      <c r="AS13" s="321"/>
      <c r="AT13" s="322"/>
      <c r="AU13" s="323"/>
      <c r="AV13" s="323"/>
      <c r="AW13" s="324"/>
      <c r="AX13" s="325" t="e">
        <f>ROUND(AVERAGE(AW15:AW26),3)</f>
        <v>#DIV/0!</v>
      </c>
      <c r="AY13" s="314"/>
      <c r="AZ13" s="302"/>
      <c r="BA13" s="302"/>
      <c r="BC13" s="318" t="s">
        <v>25</v>
      </c>
      <c r="BD13" s="319"/>
      <c r="BE13" s="320"/>
      <c r="BF13" s="320"/>
      <c r="BG13" s="320"/>
      <c r="BH13" s="320"/>
      <c r="BI13" s="320"/>
      <c r="BJ13" s="321"/>
      <c r="BK13" s="322"/>
      <c r="BL13" s="323"/>
      <c r="BM13" s="323"/>
      <c r="BN13" s="324"/>
      <c r="BO13" s="325" t="e">
        <f>ROUND(AVERAGE(BN15:BN26),3)</f>
        <v>#DIV/0!</v>
      </c>
      <c r="BP13" s="314"/>
      <c r="BQ13" s="302"/>
      <c r="BR13" s="302"/>
      <c r="BU13" s="318" t="s">
        <v>25</v>
      </c>
      <c r="BV13" s="319"/>
      <c r="BW13" s="320"/>
      <c r="BX13" s="320"/>
      <c r="BY13" s="320"/>
      <c r="BZ13" s="320"/>
      <c r="CA13" s="320"/>
      <c r="CB13" s="321"/>
      <c r="CC13" s="322"/>
      <c r="CD13" s="323"/>
      <c r="CE13" s="323"/>
      <c r="CF13" s="324"/>
      <c r="CG13" s="325" t="e">
        <f>ROUND(AVERAGE(CF15:CF26),3)</f>
        <v>#DIV/0!</v>
      </c>
      <c r="CH13" s="314"/>
      <c r="CI13" s="302"/>
      <c r="CJ13" s="302"/>
      <c r="CK13" s="314"/>
      <c r="CL13" s="318" t="s">
        <v>25</v>
      </c>
      <c r="CM13" s="319"/>
      <c r="CN13" s="320"/>
      <c r="CO13" s="320"/>
      <c r="CP13" s="320"/>
      <c r="CQ13" s="320"/>
      <c r="CR13" s="320"/>
      <c r="CS13" s="321"/>
      <c r="CT13" s="322"/>
      <c r="CU13" s="323"/>
      <c r="CV13" s="323"/>
      <c r="CW13" s="324"/>
      <c r="CX13" s="325" t="e">
        <f>ROUND(AVERAGE(CW15:CW26),3)</f>
        <v>#DIV/0!</v>
      </c>
      <c r="CY13" s="314"/>
    </row>
    <row r="14" spans="1:105" ht="14.25" customHeight="1" x14ac:dyDescent="0.45">
      <c r="A14" s="265"/>
      <c r="B14" s="265"/>
      <c r="C14" s="326"/>
      <c r="D14" s="327"/>
      <c r="E14" s="328"/>
      <c r="F14" s="328"/>
      <c r="G14" s="328"/>
      <c r="H14" s="328"/>
      <c r="I14" s="328"/>
      <c r="J14" s="329"/>
      <c r="K14" s="330"/>
      <c r="L14" s="331"/>
      <c r="M14" s="331"/>
      <c r="N14" s="332"/>
      <c r="O14" s="333"/>
      <c r="P14" s="299"/>
      <c r="Q14" s="299"/>
      <c r="R14" s="299"/>
      <c r="S14" s="265"/>
      <c r="T14" s="326"/>
      <c r="U14" s="327"/>
      <c r="V14" s="328"/>
      <c r="W14" s="328"/>
      <c r="X14" s="328"/>
      <c r="Y14" s="328"/>
      <c r="Z14" s="328"/>
      <c r="AA14" s="329"/>
      <c r="AB14" s="330"/>
      <c r="AC14" s="331"/>
      <c r="AD14" s="331"/>
      <c r="AE14" s="332"/>
      <c r="AF14" s="333"/>
      <c r="AG14" s="314"/>
      <c r="AH14" s="299"/>
      <c r="AI14" s="299"/>
      <c r="AL14" s="326"/>
      <c r="AM14" s="327"/>
      <c r="AN14" s="328"/>
      <c r="AO14" s="328"/>
      <c r="AP14" s="328"/>
      <c r="AQ14" s="328"/>
      <c r="AR14" s="328"/>
      <c r="AS14" s="329"/>
      <c r="AT14" s="330"/>
      <c r="AU14" s="331"/>
      <c r="AV14" s="331"/>
      <c r="AW14" s="332"/>
      <c r="AX14" s="333"/>
      <c r="AY14" s="314"/>
      <c r="AZ14" s="302"/>
      <c r="BA14" s="302"/>
      <c r="BC14" s="326"/>
      <c r="BD14" s="327"/>
      <c r="BE14" s="328"/>
      <c r="BF14" s="328"/>
      <c r="BG14" s="328"/>
      <c r="BH14" s="328"/>
      <c r="BI14" s="328"/>
      <c r="BJ14" s="329"/>
      <c r="BK14" s="330"/>
      <c r="BL14" s="331"/>
      <c r="BM14" s="331"/>
      <c r="BN14" s="332"/>
      <c r="BO14" s="333"/>
      <c r="BP14" s="314"/>
      <c r="BQ14" s="302"/>
      <c r="BR14" s="302"/>
      <c r="BU14" s="326"/>
      <c r="BV14" s="327"/>
      <c r="BW14" s="328"/>
      <c r="BX14" s="328"/>
      <c r="BY14" s="328"/>
      <c r="BZ14" s="328"/>
      <c r="CA14" s="328"/>
      <c r="CB14" s="329"/>
      <c r="CC14" s="330"/>
      <c r="CD14" s="331"/>
      <c r="CE14" s="331"/>
      <c r="CF14" s="332"/>
      <c r="CG14" s="333"/>
      <c r="CH14" s="314"/>
      <c r="CI14" s="302"/>
      <c r="CJ14" s="302"/>
      <c r="CK14" s="314"/>
      <c r="CL14" s="326"/>
      <c r="CM14" s="327"/>
      <c r="CN14" s="328"/>
      <c r="CO14" s="328"/>
      <c r="CP14" s="328"/>
      <c r="CQ14" s="328"/>
      <c r="CR14" s="328"/>
      <c r="CS14" s="329"/>
      <c r="CT14" s="330"/>
      <c r="CU14" s="331"/>
      <c r="CV14" s="331"/>
      <c r="CW14" s="332"/>
      <c r="CX14" s="333"/>
      <c r="CY14" s="314"/>
    </row>
    <row r="15" spans="1:105" ht="14.25" customHeight="1" x14ac:dyDescent="0.45">
      <c r="A15" s="265"/>
      <c r="B15" s="334"/>
      <c r="C15" s="335" t="s">
        <v>83</v>
      </c>
      <c r="D15" s="336"/>
      <c r="E15" s="337"/>
      <c r="F15" s="337"/>
      <c r="G15" s="337"/>
      <c r="H15" s="337"/>
      <c r="I15" s="337"/>
      <c r="J15" s="338"/>
      <c r="K15" s="339">
        <f>IF(C15="","",COUNT($D$11:$J$11)-L15)</f>
        <v>2</v>
      </c>
      <c r="L15" s="340">
        <f>IF(C15="","",Q15+R15)</f>
        <v>0</v>
      </c>
      <c r="M15" s="341">
        <f>IF(C15="","",COUNTIF(D15:J15,"休"))</f>
        <v>0</v>
      </c>
      <c r="N15" s="342">
        <f>IF(K15&lt;2,"対象外",IF(C15="","",IFERROR(ROUND(M15/K15,3),"")))</f>
        <v>0</v>
      </c>
      <c r="O15" s="333"/>
      <c r="P15" s="299"/>
      <c r="Q15" s="299">
        <f>IF(C15="","",COUNTIF(D15:J15,"ー"))</f>
        <v>0</v>
      </c>
      <c r="R15" s="299">
        <f>IF(C15="","",COUNTIF(D15:J15,"外"))</f>
        <v>0</v>
      </c>
      <c r="S15" s="265"/>
      <c r="T15" s="335" t="s">
        <v>83</v>
      </c>
      <c r="U15" s="336"/>
      <c r="V15" s="337"/>
      <c r="W15" s="337"/>
      <c r="X15" s="337"/>
      <c r="Y15" s="337"/>
      <c r="Z15" s="337"/>
      <c r="AA15" s="338"/>
      <c r="AB15" s="339">
        <f>IF(T15="","",COUNT($U$11:$AA$11)-AC15)</f>
        <v>0</v>
      </c>
      <c r="AC15" s="340">
        <f>IF(T15="","",AH15+AI15)</f>
        <v>0</v>
      </c>
      <c r="AD15" s="341">
        <f>IF(T15="","",COUNTIF(U15:AA15,"休"))</f>
        <v>0</v>
      </c>
      <c r="AE15" s="342" t="str">
        <f>IF(AB15&lt;1,"対象外",IF(T15="","",IFERROR(ROUND(AD15/AB15,3),"")))</f>
        <v>対象外</v>
      </c>
      <c r="AF15" s="333"/>
      <c r="AG15" s="343"/>
      <c r="AH15" s="344">
        <f>IF(T15="","",COUNTIF(U15:AA15,"ー"))</f>
        <v>0</v>
      </c>
      <c r="AI15" s="344">
        <f>IF(T15="","",COUNTIF(U15:AA15,"外"))</f>
        <v>0</v>
      </c>
      <c r="AL15" s="335" t="s">
        <v>83</v>
      </c>
      <c r="AM15" s="336"/>
      <c r="AN15" s="337"/>
      <c r="AO15" s="337"/>
      <c r="AP15" s="337"/>
      <c r="AQ15" s="337"/>
      <c r="AR15" s="337"/>
      <c r="AS15" s="338"/>
      <c r="AT15" s="339">
        <f>IF(AL15="","",COUNT($AM$11:$AS$11)-AU15)</f>
        <v>0</v>
      </c>
      <c r="AU15" s="340">
        <f>IF(AL15="","",AZ15+BA15)</f>
        <v>0</v>
      </c>
      <c r="AV15" s="341">
        <f>IF(AL15="","",COUNTIF(AM15:AS15,"休"))</f>
        <v>0</v>
      </c>
      <c r="AW15" s="342" t="str">
        <f>IF(AT15&lt;7,"対象外",IF(AL15="","",IFERROR(ROUND(AV15/AT15,3),"")))</f>
        <v>対象外</v>
      </c>
      <c r="AX15" s="333"/>
      <c r="AY15" s="343"/>
      <c r="AZ15" s="302">
        <f>IF(AL15="","",COUNTIF(AM15:AS15,"ー"))</f>
        <v>0</v>
      </c>
      <c r="BA15" s="302">
        <f>IF(AL15="","",COUNTIF(AM15:AS15,"外"))</f>
        <v>0</v>
      </c>
      <c r="BC15" s="335" t="s">
        <v>83</v>
      </c>
      <c r="BD15" s="336"/>
      <c r="BE15" s="337"/>
      <c r="BF15" s="337"/>
      <c r="BG15" s="337"/>
      <c r="BH15" s="337"/>
      <c r="BI15" s="337"/>
      <c r="BJ15" s="338"/>
      <c r="BK15" s="339">
        <f>IF(BC15="","",COUNT($BD$11:$BJ$11)-BL15)</f>
        <v>0</v>
      </c>
      <c r="BL15" s="340">
        <f>IF(BC15="","",BQ15+BR15)</f>
        <v>0</v>
      </c>
      <c r="BM15" s="341">
        <f>IF(BC15="","",COUNTIF(BD15:BJ15,"休"))</f>
        <v>0</v>
      </c>
      <c r="BN15" s="342" t="str">
        <f>IF(BK15&lt;7,"対象外",IF(BC15="","",IFERROR(ROUND(BM15/BK15,3),"")))</f>
        <v>対象外</v>
      </c>
      <c r="BO15" s="333"/>
      <c r="BP15" s="343"/>
      <c r="BQ15" s="302">
        <f>IF(BC15="","",COUNTIF(BD15:BJ15,"ー"))</f>
        <v>0</v>
      </c>
      <c r="BR15" s="302">
        <f>IF(BC15="","",COUNTIF(BD15:BJ15,"外"))</f>
        <v>0</v>
      </c>
      <c r="BU15" s="335" t="s">
        <v>83</v>
      </c>
      <c r="BV15" s="336"/>
      <c r="BW15" s="337"/>
      <c r="BX15" s="337"/>
      <c r="BY15" s="337"/>
      <c r="BZ15" s="337"/>
      <c r="CA15" s="337"/>
      <c r="CB15" s="338"/>
      <c r="CC15" s="339">
        <f>IF(BU15="","",COUNT($BV$11:$CB$11)-CD15)</f>
        <v>0</v>
      </c>
      <c r="CD15" s="340">
        <f>IF(BU15="","",CI15+CJ15)</f>
        <v>0</v>
      </c>
      <c r="CE15" s="341">
        <f>IF(BU15="","",COUNTIF(BV15:CB15,"休"))</f>
        <v>0</v>
      </c>
      <c r="CF15" s="342" t="str">
        <f>IF(CC15&lt;7,"対象外",IF(BU15="","",IFERROR(ROUND(CE15/CC15,3),"")))</f>
        <v>対象外</v>
      </c>
      <c r="CG15" s="333"/>
      <c r="CH15" s="343"/>
      <c r="CI15" s="302">
        <f>IF(BU15="","",COUNTIF(BV15:CB15,"ー"))</f>
        <v>0</v>
      </c>
      <c r="CJ15" s="302">
        <f>IF(BU15="","",COUNTIF(BV15:CB15,"外"))</f>
        <v>0</v>
      </c>
      <c r="CK15" s="343"/>
      <c r="CL15" s="335" t="s">
        <v>83</v>
      </c>
      <c r="CM15" s="336"/>
      <c r="CN15" s="337"/>
      <c r="CO15" s="337"/>
      <c r="CP15" s="337"/>
      <c r="CQ15" s="337"/>
      <c r="CR15" s="337"/>
      <c r="CS15" s="338"/>
      <c r="CT15" s="339">
        <f>IF(CL15="","",COUNT($CM$11:$CS$11)-CU15)</f>
        <v>0</v>
      </c>
      <c r="CU15" s="340">
        <f>IF(CL15="","",CZ15+DA15)</f>
        <v>0</v>
      </c>
      <c r="CV15" s="341">
        <f>IF(CL15="","",COUNTIF(CM15:CS15,"休"))</f>
        <v>0</v>
      </c>
      <c r="CW15" s="342" t="str">
        <f>IF(CT15&lt;7,"対象外",IF(CL15="","",IFERROR(ROUND(CV15/CT15,3),"")))</f>
        <v>対象外</v>
      </c>
      <c r="CX15" s="333"/>
      <c r="CY15" s="343"/>
      <c r="CZ15" s="270">
        <f>IF(CL15="","",COUNTIF(CM15:CS15,"ー"))</f>
        <v>0</v>
      </c>
      <c r="DA15" s="270">
        <f>IF(CL15="","",COUNTIF(CM15:CS15,"外"))</f>
        <v>0</v>
      </c>
    </row>
    <row r="16" spans="1:105" ht="14.25" customHeight="1" x14ac:dyDescent="0.45">
      <c r="A16" s="265"/>
      <c r="B16" s="334"/>
      <c r="C16" s="335" t="s">
        <v>84</v>
      </c>
      <c r="D16" s="336"/>
      <c r="E16" s="337"/>
      <c r="F16" s="337"/>
      <c r="G16" s="337"/>
      <c r="H16" s="337"/>
      <c r="I16" s="337"/>
      <c r="J16" s="338"/>
      <c r="K16" s="339">
        <f>IF(C16="","",COUNT($D$11:$J$11)-L16)</f>
        <v>2</v>
      </c>
      <c r="L16" s="340">
        <f t="shared" ref="L16:L18" si="11">IF(C16="","",Q16+R16)</f>
        <v>0</v>
      </c>
      <c r="M16" s="341">
        <f t="shared" ref="M16:M18" si="12">IF(C16="","",COUNTIF(D16:J16,"休"))</f>
        <v>0</v>
      </c>
      <c r="N16" s="342">
        <f>IF(K16&lt;1,"対象外",IF(C16="","",IFERROR(ROUND(M16/K16,3),"")))</f>
        <v>0</v>
      </c>
      <c r="O16" s="333"/>
      <c r="P16" s="299"/>
      <c r="Q16" s="299">
        <f t="shared" ref="Q16:Q79" si="13">IF(C16="","",COUNTIF(D16:J16,"ー"))</f>
        <v>0</v>
      </c>
      <c r="R16" s="299">
        <f t="shared" ref="R16:R79" si="14">IF(C16="","",COUNTIF(D16:J16,"外"))</f>
        <v>0</v>
      </c>
      <c r="S16" s="265"/>
      <c r="T16" s="335" t="s">
        <v>84</v>
      </c>
      <c r="U16" s="336"/>
      <c r="V16" s="337"/>
      <c r="W16" s="337"/>
      <c r="X16" s="337"/>
      <c r="Y16" s="337"/>
      <c r="Z16" s="337"/>
      <c r="AA16" s="338"/>
      <c r="AB16" s="339">
        <f>IF(T16="","",COUNT($U$11:$AA$11)-AC16)</f>
        <v>0</v>
      </c>
      <c r="AC16" s="340">
        <f>IF(T16="","",AH16+AI16)</f>
        <v>0</v>
      </c>
      <c r="AD16" s="341">
        <f t="shared" ref="AD16:AD18" si="15">IF(T16="","",COUNTIF(U16:AA16,"休"))</f>
        <v>0</v>
      </c>
      <c r="AE16" s="342" t="str">
        <f>IF(AB16&lt;1,"対象外",IF(T16="","",IFERROR(ROUND(AD16/AB16,3),"")))</f>
        <v>対象外</v>
      </c>
      <c r="AF16" s="333"/>
      <c r="AG16" s="314"/>
      <c r="AH16" s="344">
        <f t="shared" ref="AH16:AH79" si="16">IF(T16="","",COUNTIF(U16:AA16,"ー"))</f>
        <v>0</v>
      </c>
      <c r="AI16" s="344">
        <f t="shared" ref="AI16:AI79" si="17">IF(T16="","",COUNTIF(U16:AA16,"外"))</f>
        <v>0</v>
      </c>
      <c r="AL16" s="335" t="s">
        <v>84</v>
      </c>
      <c r="AM16" s="336"/>
      <c r="AN16" s="337"/>
      <c r="AO16" s="337"/>
      <c r="AP16" s="337"/>
      <c r="AQ16" s="337"/>
      <c r="AR16" s="337"/>
      <c r="AS16" s="338"/>
      <c r="AT16" s="339">
        <f>IF(AL16="","",COUNT($AM$11:$AS$11)-AU16)</f>
        <v>0</v>
      </c>
      <c r="AU16" s="340">
        <f>IF(AL16="","",AZ16+BA16)</f>
        <v>0</v>
      </c>
      <c r="AV16" s="341">
        <f t="shared" ref="AV16:AV18" si="18">IF(AL16="","",COUNTIF(AM16:AS16,"休"))</f>
        <v>0</v>
      </c>
      <c r="AW16" s="342" t="str">
        <f>IF(AT16&lt;7,"対象外",IF(AL16="","",IFERROR(ROUND(AV16/AT16,3),"")))</f>
        <v>対象外</v>
      </c>
      <c r="AX16" s="333"/>
      <c r="AY16" s="314"/>
      <c r="AZ16" s="302">
        <f t="shared" ref="AZ16:AZ79" si="19">IF(AL16="","",COUNTIF(AM16:AS16,"ー"))</f>
        <v>0</v>
      </c>
      <c r="BA16" s="302">
        <f t="shared" ref="BA16:BA79" si="20">IF(AL16="","",COUNTIF(AM16:AS16,"外"))</f>
        <v>0</v>
      </c>
      <c r="BC16" s="335" t="s">
        <v>84</v>
      </c>
      <c r="BD16" s="336"/>
      <c r="BE16" s="337"/>
      <c r="BF16" s="337"/>
      <c r="BG16" s="337"/>
      <c r="BH16" s="337"/>
      <c r="BI16" s="337"/>
      <c r="BJ16" s="338"/>
      <c r="BK16" s="339">
        <f>IF(BC16="","",COUNT($BD$11:$BJ$11)-BL16)</f>
        <v>0</v>
      </c>
      <c r="BL16" s="340">
        <f>IF(BC16="","",BQ16+BR16)</f>
        <v>0</v>
      </c>
      <c r="BM16" s="341">
        <f t="shared" ref="BM16:BM18" si="21">IF(BC16="","",COUNTIF(BD16:BJ16,"休"))</f>
        <v>0</v>
      </c>
      <c r="BN16" s="342" t="str">
        <f>IF(BK16&lt;7,"対象外",IF(BC16="","",IFERROR(ROUND(BM16/BK16,3),"")))</f>
        <v>対象外</v>
      </c>
      <c r="BO16" s="333"/>
      <c r="BP16" s="314"/>
      <c r="BQ16" s="302">
        <f t="shared" ref="BQ16:BQ79" si="22">IF(BC16="","",COUNTIF(BD16:BJ16,"ー"))</f>
        <v>0</v>
      </c>
      <c r="BR16" s="302">
        <f t="shared" ref="BR16:BR79" si="23">IF(BC16="","",COUNTIF(BD16:BJ16,"外"))</f>
        <v>0</v>
      </c>
      <c r="BU16" s="335" t="s">
        <v>84</v>
      </c>
      <c r="BV16" s="336"/>
      <c r="BW16" s="337"/>
      <c r="BX16" s="337"/>
      <c r="BY16" s="337"/>
      <c r="BZ16" s="337"/>
      <c r="CA16" s="337"/>
      <c r="CB16" s="338"/>
      <c r="CC16" s="339">
        <f>IF(BU16="","",COUNT($BV$11:$CB$11)-CD16)</f>
        <v>0</v>
      </c>
      <c r="CD16" s="340">
        <f>IF(BU16="","",CI16+CJ16)</f>
        <v>0</v>
      </c>
      <c r="CE16" s="341">
        <f t="shared" ref="CE16:CE18" si="24">IF(BU16="","",COUNTIF(BV16:CB16,"休"))</f>
        <v>0</v>
      </c>
      <c r="CF16" s="342" t="str">
        <f>IF(CC16&lt;7,"対象外",IF(BU16="","",IFERROR(ROUND(CE16/CC16,3),"")))</f>
        <v>対象外</v>
      </c>
      <c r="CG16" s="333"/>
      <c r="CH16" s="314"/>
      <c r="CI16" s="302">
        <f t="shared" ref="CI16:CI79" si="25">IF(BU16="","",COUNTIF(BV16:CB16,"ー"))</f>
        <v>0</v>
      </c>
      <c r="CJ16" s="302">
        <f t="shared" ref="CJ16:CJ79" si="26">IF(BU16="","",COUNTIF(BV16:CB16,"外"))</f>
        <v>0</v>
      </c>
      <c r="CK16" s="314"/>
      <c r="CL16" s="335" t="s">
        <v>84</v>
      </c>
      <c r="CM16" s="336"/>
      <c r="CN16" s="337"/>
      <c r="CO16" s="337"/>
      <c r="CP16" s="337"/>
      <c r="CQ16" s="337"/>
      <c r="CR16" s="337"/>
      <c r="CS16" s="338"/>
      <c r="CT16" s="339">
        <f>IF(CL16="","",COUNT($CM$11:$CS$11)-CU16)</f>
        <v>0</v>
      </c>
      <c r="CU16" s="340">
        <f>IF(CL16="","",CZ16+DA16)</f>
        <v>0</v>
      </c>
      <c r="CV16" s="341">
        <f t="shared" ref="CV16:CV18" si="27">IF(CL16="","",COUNTIF(CM16:CS16,"休"))</f>
        <v>0</v>
      </c>
      <c r="CW16" s="342" t="str">
        <f>IF(CT16&lt;7,"対象外",IF(CL16="","",IFERROR(ROUND(CV16/CT16,3),"")))</f>
        <v>対象外</v>
      </c>
      <c r="CX16" s="333"/>
      <c r="CY16" s="314"/>
      <c r="CZ16" s="270">
        <f t="shared" ref="CZ16:CZ79" si="28">IF(CL16="","",COUNTIF(CM16:CS16,"ー"))</f>
        <v>0</v>
      </c>
      <c r="DA16" s="270">
        <f t="shared" ref="DA16:DA79" si="29">IF(CL16="","",COUNTIF(CM16:CS16,"外"))</f>
        <v>0</v>
      </c>
    </row>
    <row r="17" spans="1:105" ht="14.25" customHeight="1" x14ac:dyDescent="0.45">
      <c r="A17" s="265"/>
      <c r="B17" s="334"/>
      <c r="C17" s="335" t="s">
        <v>85</v>
      </c>
      <c r="D17" s="336"/>
      <c r="E17" s="337"/>
      <c r="F17" s="337"/>
      <c r="G17" s="337"/>
      <c r="H17" s="337"/>
      <c r="I17" s="337"/>
      <c r="J17" s="338"/>
      <c r="K17" s="339">
        <f>IF(C17="","",COUNT($D$11:$J$11)-L17)</f>
        <v>2</v>
      </c>
      <c r="L17" s="340">
        <f t="shared" si="11"/>
        <v>0</v>
      </c>
      <c r="M17" s="341">
        <f t="shared" si="12"/>
        <v>0</v>
      </c>
      <c r="N17" s="342">
        <f>IF(K17&lt;1,"対象外",IF(C17="","",IFERROR(ROUND(M17/K17,3),"")))</f>
        <v>0</v>
      </c>
      <c r="O17" s="333"/>
      <c r="P17" s="299"/>
      <c r="Q17" s="299">
        <f t="shared" si="13"/>
        <v>0</v>
      </c>
      <c r="R17" s="299">
        <f t="shared" si="14"/>
        <v>0</v>
      </c>
      <c r="S17" s="265"/>
      <c r="T17" s="335" t="s">
        <v>85</v>
      </c>
      <c r="U17" s="336"/>
      <c r="V17" s="337"/>
      <c r="W17" s="337"/>
      <c r="X17" s="337"/>
      <c r="Y17" s="337"/>
      <c r="Z17" s="337"/>
      <c r="AA17" s="338"/>
      <c r="AB17" s="339">
        <f>IF(T17="","",COUNT($U$11:$AA$11)-AC17)</f>
        <v>0</v>
      </c>
      <c r="AC17" s="340">
        <f>IF(T17="","",AH17+AI17)</f>
        <v>0</v>
      </c>
      <c r="AD17" s="341">
        <f t="shared" si="15"/>
        <v>0</v>
      </c>
      <c r="AE17" s="342" t="str">
        <f>IF(AB17&lt;1,"対象外",IF(T17="","",IFERROR(ROUND(AD17/AB17,3),"")))</f>
        <v>対象外</v>
      </c>
      <c r="AF17" s="333"/>
      <c r="AG17" s="343"/>
      <c r="AH17" s="344">
        <f t="shared" si="16"/>
        <v>0</v>
      </c>
      <c r="AI17" s="344">
        <f t="shared" si="17"/>
        <v>0</v>
      </c>
      <c r="AL17" s="335" t="s">
        <v>85</v>
      </c>
      <c r="AM17" s="336"/>
      <c r="AN17" s="337"/>
      <c r="AO17" s="337"/>
      <c r="AP17" s="337"/>
      <c r="AQ17" s="337"/>
      <c r="AR17" s="337"/>
      <c r="AS17" s="338"/>
      <c r="AT17" s="339">
        <f>IF(AL17="","",COUNT($AM$11:$AS$11)-AU17)</f>
        <v>0</v>
      </c>
      <c r="AU17" s="340">
        <f>IF(AL17="","",AZ17+BA17)</f>
        <v>0</v>
      </c>
      <c r="AV17" s="341">
        <f t="shared" si="18"/>
        <v>0</v>
      </c>
      <c r="AW17" s="342" t="str">
        <f>IF(AT17&lt;7,"対象外",IF(AL17="","",IFERROR(ROUND(AV17/AT17,3),"")))</f>
        <v>対象外</v>
      </c>
      <c r="AX17" s="333"/>
      <c r="AY17" s="343"/>
      <c r="AZ17" s="302">
        <f t="shared" si="19"/>
        <v>0</v>
      </c>
      <c r="BA17" s="302">
        <f t="shared" si="20"/>
        <v>0</v>
      </c>
      <c r="BC17" s="335" t="s">
        <v>85</v>
      </c>
      <c r="BD17" s="336"/>
      <c r="BE17" s="337"/>
      <c r="BF17" s="337"/>
      <c r="BG17" s="337"/>
      <c r="BH17" s="337"/>
      <c r="BI17" s="337"/>
      <c r="BJ17" s="338"/>
      <c r="BK17" s="339">
        <f>IF(BC17="","",COUNT($BD$11:$BJ$11)-BL17)</f>
        <v>0</v>
      </c>
      <c r="BL17" s="340">
        <f>IF(BC17="","",BQ17+BR17)</f>
        <v>0</v>
      </c>
      <c r="BM17" s="341">
        <f t="shared" si="21"/>
        <v>0</v>
      </c>
      <c r="BN17" s="342" t="str">
        <f>IF(BK17&lt;7,"対象外",IF(BC17="","",IFERROR(ROUND(BM17/BK17,3),"")))</f>
        <v>対象外</v>
      </c>
      <c r="BO17" s="333"/>
      <c r="BP17" s="343"/>
      <c r="BQ17" s="302">
        <f t="shared" si="22"/>
        <v>0</v>
      </c>
      <c r="BR17" s="302">
        <f>IF(BC17="","",COUNTIF(BD17:BJ17,"外"))</f>
        <v>0</v>
      </c>
      <c r="BU17" s="335" t="s">
        <v>85</v>
      </c>
      <c r="BV17" s="336"/>
      <c r="BW17" s="337"/>
      <c r="BX17" s="337"/>
      <c r="BY17" s="337"/>
      <c r="BZ17" s="337"/>
      <c r="CA17" s="337"/>
      <c r="CB17" s="338"/>
      <c r="CC17" s="339">
        <f>IF(BU17="","",COUNT($BV$11:$CB$11)-CD17)</f>
        <v>0</v>
      </c>
      <c r="CD17" s="340">
        <f>IF(BU17="","",CI17+CJ17)</f>
        <v>0</v>
      </c>
      <c r="CE17" s="341">
        <f t="shared" si="24"/>
        <v>0</v>
      </c>
      <c r="CF17" s="342" t="str">
        <f>IF(CC17&lt;7,"対象外",IF(BU17="","",IFERROR(ROUND(CE17/CC17,3),"")))</f>
        <v>対象外</v>
      </c>
      <c r="CG17" s="333"/>
      <c r="CH17" s="343"/>
      <c r="CI17" s="302">
        <f t="shared" si="25"/>
        <v>0</v>
      </c>
      <c r="CJ17" s="302">
        <f t="shared" si="26"/>
        <v>0</v>
      </c>
      <c r="CK17" s="343"/>
      <c r="CL17" s="335" t="s">
        <v>85</v>
      </c>
      <c r="CM17" s="336"/>
      <c r="CN17" s="337"/>
      <c r="CO17" s="337"/>
      <c r="CP17" s="337"/>
      <c r="CQ17" s="337"/>
      <c r="CR17" s="337"/>
      <c r="CS17" s="338"/>
      <c r="CT17" s="339">
        <f>IF(CL17="","",COUNT($CM$11:$CS$11)-CU17)</f>
        <v>0</v>
      </c>
      <c r="CU17" s="340">
        <f>IF(CL17="","",CZ17+DA17)</f>
        <v>0</v>
      </c>
      <c r="CV17" s="341">
        <f t="shared" si="27"/>
        <v>0</v>
      </c>
      <c r="CW17" s="342" t="str">
        <f>IF(CT17&lt;7,"対象外",IF(CL17="","",IFERROR(ROUND(CV17/CT17,3),"")))</f>
        <v>対象外</v>
      </c>
      <c r="CX17" s="333"/>
      <c r="CY17" s="343"/>
      <c r="CZ17" s="270">
        <f t="shared" si="28"/>
        <v>0</v>
      </c>
      <c r="DA17" s="270">
        <f t="shared" si="29"/>
        <v>0</v>
      </c>
    </row>
    <row r="18" spans="1:105" ht="14.25" customHeight="1" x14ac:dyDescent="0.45">
      <c r="A18" s="265"/>
      <c r="B18" s="334"/>
      <c r="C18" s="345" t="s">
        <v>86</v>
      </c>
      <c r="D18" s="346"/>
      <c r="E18" s="347"/>
      <c r="F18" s="347"/>
      <c r="G18" s="347"/>
      <c r="H18" s="347"/>
      <c r="I18" s="347"/>
      <c r="J18" s="348"/>
      <c r="K18" s="346">
        <f t="shared" ref="K18" si="30">IF(C18="","",COUNT($D$11:$J$11)-L18)</f>
        <v>2</v>
      </c>
      <c r="L18" s="349">
        <f t="shared" si="11"/>
        <v>0</v>
      </c>
      <c r="M18" s="350">
        <f t="shared" si="12"/>
        <v>0</v>
      </c>
      <c r="N18" s="351">
        <f>IF(K18&lt;1,"対象外",IF(C18="","",IFERROR(ROUND(M18/K18,3),"")))</f>
        <v>0</v>
      </c>
      <c r="O18" s="333"/>
      <c r="P18" s="299"/>
      <c r="Q18" s="299">
        <f t="shared" si="13"/>
        <v>0</v>
      </c>
      <c r="R18" s="299">
        <f t="shared" si="14"/>
        <v>0</v>
      </c>
      <c r="S18" s="265"/>
      <c r="T18" s="345" t="s">
        <v>86</v>
      </c>
      <c r="U18" s="346"/>
      <c r="V18" s="347"/>
      <c r="W18" s="347"/>
      <c r="X18" s="347"/>
      <c r="Y18" s="347"/>
      <c r="Z18" s="347"/>
      <c r="AA18" s="348"/>
      <c r="AB18" s="346">
        <f>IF(T18="","",COUNT($U$11:$AA$11)-AC18)</f>
        <v>0</v>
      </c>
      <c r="AC18" s="349">
        <f>IF(T18="","",AH18+AI18)</f>
        <v>0</v>
      </c>
      <c r="AD18" s="350">
        <f t="shared" si="15"/>
        <v>0</v>
      </c>
      <c r="AE18" s="351" t="str">
        <f>IF(AB18&lt;1,"対象外",IF(T18="","",IFERROR(ROUND(AD18/AB18,3),"")))</f>
        <v>対象外</v>
      </c>
      <c r="AF18" s="333"/>
      <c r="AG18" s="314"/>
      <c r="AH18" s="344">
        <f t="shared" si="16"/>
        <v>0</v>
      </c>
      <c r="AI18" s="344">
        <f t="shared" si="17"/>
        <v>0</v>
      </c>
      <c r="AL18" s="345" t="s">
        <v>86</v>
      </c>
      <c r="AM18" s="346"/>
      <c r="AN18" s="347"/>
      <c r="AO18" s="347"/>
      <c r="AP18" s="347"/>
      <c r="AQ18" s="347"/>
      <c r="AR18" s="347"/>
      <c r="AS18" s="348"/>
      <c r="AT18" s="346">
        <f>IF(AL18="","",COUNT($AM$11:$AS$11)-AU18)</f>
        <v>0</v>
      </c>
      <c r="AU18" s="349">
        <f>IF(AL18="","",AZ18+BA18)</f>
        <v>0</v>
      </c>
      <c r="AV18" s="350">
        <f t="shared" si="18"/>
        <v>0</v>
      </c>
      <c r="AW18" s="351" t="str">
        <f>IF(AT18&lt;7,"対象外",IF(AL18="","",IFERROR(ROUND(AV18/AT18,3),"")))</f>
        <v>対象外</v>
      </c>
      <c r="AX18" s="333"/>
      <c r="AY18" s="313"/>
      <c r="AZ18" s="302">
        <f t="shared" si="19"/>
        <v>0</v>
      </c>
      <c r="BA18" s="302">
        <f t="shared" si="20"/>
        <v>0</v>
      </c>
      <c r="BC18" s="345" t="s">
        <v>86</v>
      </c>
      <c r="BD18" s="346"/>
      <c r="BE18" s="347"/>
      <c r="BF18" s="347"/>
      <c r="BG18" s="347"/>
      <c r="BH18" s="347"/>
      <c r="BI18" s="347"/>
      <c r="BJ18" s="348"/>
      <c r="BK18" s="346">
        <f>IF(BC18="","",COUNT($BD$11:$BJ$11)-BL18)</f>
        <v>0</v>
      </c>
      <c r="BL18" s="349">
        <f>IF(BC18="","",BQ18+BR18)</f>
        <v>0</v>
      </c>
      <c r="BM18" s="350">
        <f t="shared" si="21"/>
        <v>0</v>
      </c>
      <c r="BN18" s="351" t="str">
        <f>IF(BK18&lt;7,"対象外",IF(BC18="","",IFERROR(ROUND(BM18/BK18,3),"")))</f>
        <v>対象外</v>
      </c>
      <c r="BO18" s="333"/>
      <c r="BP18" s="314"/>
      <c r="BQ18" s="302">
        <f t="shared" si="22"/>
        <v>0</v>
      </c>
      <c r="BR18" s="302">
        <f t="shared" si="23"/>
        <v>0</v>
      </c>
      <c r="BU18" s="345" t="s">
        <v>86</v>
      </c>
      <c r="BV18" s="346"/>
      <c r="BW18" s="347"/>
      <c r="BX18" s="347"/>
      <c r="BY18" s="347"/>
      <c r="BZ18" s="347"/>
      <c r="CA18" s="347"/>
      <c r="CB18" s="348"/>
      <c r="CC18" s="346">
        <f>IF(BU18="","",COUNT($BV$11:$CB$11)-CD18)</f>
        <v>0</v>
      </c>
      <c r="CD18" s="349">
        <f>IF(BU18="","",CI18+CJ18)</f>
        <v>0</v>
      </c>
      <c r="CE18" s="350">
        <f t="shared" si="24"/>
        <v>0</v>
      </c>
      <c r="CF18" s="351" t="str">
        <f>IF(CC18&lt;7,"対象外",IF(BU18="","",IFERROR(ROUND(CE18/CC18,3),"")))</f>
        <v>対象外</v>
      </c>
      <c r="CG18" s="333"/>
      <c r="CH18" s="314"/>
      <c r="CI18" s="302">
        <f t="shared" si="25"/>
        <v>0</v>
      </c>
      <c r="CJ18" s="302">
        <f t="shared" si="26"/>
        <v>0</v>
      </c>
      <c r="CK18" s="314"/>
      <c r="CL18" s="345" t="s">
        <v>86</v>
      </c>
      <c r="CM18" s="346"/>
      <c r="CN18" s="347"/>
      <c r="CO18" s="347"/>
      <c r="CP18" s="347"/>
      <c r="CQ18" s="347"/>
      <c r="CR18" s="347"/>
      <c r="CS18" s="348"/>
      <c r="CT18" s="346">
        <f>IF(CL18="","",COUNT($CM$11:$CS$11)-CU18)</f>
        <v>0</v>
      </c>
      <c r="CU18" s="349">
        <f>IF(CL18="","",CZ18+DA18)</f>
        <v>0</v>
      </c>
      <c r="CV18" s="350">
        <f t="shared" si="27"/>
        <v>0</v>
      </c>
      <c r="CW18" s="351" t="str">
        <f>IF(CT18&lt;7,"対象外",IF(CL18="","",IFERROR(ROUND(CV18/CT18,3),"")))</f>
        <v>対象外</v>
      </c>
      <c r="CX18" s="333"/>
      <c r="CY18" s="314"/>
      <c r="CZ18" s="270">
        <f t="shared" si="28"/>
        <v>0</v>
      </c>
      <c r="DA18" s="270">
        <f t="shared" si="29"/>
        <v>0</v>
      </c>
    </row>
    <row r="19" spans="1:105" ht="14.25" customHeight="1" x14ac:dyDescent="0.45">
      <c r="A19" s="265"/>
      <c r="B19" s="334"/>
      <c r="C19" s="318" t="s">
        <v>33</v>
      </c>
      <c r="D19" s="319"/>
      <c r="E19" s="320"/>
      <c r="F19" s="320"/>
      <c r="G19" s="320"/>
      <c r="H19" s="320"/>
      <c r="I19" s="320"/>
      <c r="J19" s="321"/>
      <c r="K19" s="322"/>
      <c r="L19" s="323"/>
      <c r="M19" s="323"/>
      <c r="N19" s="324"/>
      <c r="O19" s="333"/>
      <c r="P19" s="299"/>
      <c r="Q19" s="299">
        <f t="shared" si="13"/>
        <v>0</v>
      </c>
      <c r="R19" s="299">
        <f t="shared" si="14"/>
        <v>0</v>
      </c>
      <c r="S19" s="265"/>
      <c r="T19" s="318" t="s">
        <v>33</v>
      </c>
      <c r="U19" s="319"/>
      <c r="V19" s="320"/>
      <c r="W19" s="320"/>
      <c r="X19" s="320"/>
      <c r="Y19" s="320"/>
      <c r="Z19" s="320"/>
      <c r="AA19" s="321"/>
      <c r="AB19" s="322"/>
      <c r="AC19" s="323"/>
      <c r="AD19" s="323"/>
      <c r="AE19" s="324"/>
      <c r="AF19" s="333"/>
      <c r="AG19" s="314"/>
      <c r="AH19" s="344">
        <f>IF(T19="","",COUNTIF(U19:AA19,"ー"))</f>
        <v>0</v>
      </c>
      <c r="AI19" s="344">
        <f t="shared" si="17"/>
        <v>0</v>
      </c>
      <c r="AL19" s="318" t="s">
        <v>33</v>
      </c>
      <c r="AM19" s="319"/>
      <c r="AN19" s="320"/>
      <c r="AO19" s="320"/>
      <c r="AP19" s="320"/>
      <c r="AQ19" s="320"/>
      <c r="AR19" s="320"/>
      <c r="AS19" s="321"/>
      <c r="AT19" s="322"/>
      <c r="AU19" s="323"/>
      <c r="AV19" s="323"/>
      <c r="AW19" s="324"/>
      <c r="AX19" s="333"/>
      <c r="AY19" s="314"/>
      <c r="AZ19" s="302">
        <f t="shared" si="19"/>
        <v>0</v>
      </c>
      <c r="BA19" s="302">
        <f t="shared" si="20"/>
        <v>0</v>
      </c>
      <c r="BC19" s="318" t="s">
        <v>33</v>
      </c>
      <c r="BD19" s="319"/>
      <c r="BE19" s="320"/>
      <c r="BF19" s="320"/>
      <c r="BG19" s="320"/>
      <c r="BH19" s="320"/>
      <c r="BI19" s="320"/>
      <c r="BJ19" s="321"/>
      <c r="BK19" s="322"/>
      <c r="BL19" s="323"/>
      <c r="BM19" s="323"/>
      <c r="BN19" s="324"/>
      <c r="BO19" s="333"/>
      <c r="BP19" s="314"/>
      <c r="BQ19" s="302">
        <f t="shared" si="22"/>
        <v>0</v>
      </c>
      <c r="BR19" s="302">
        <f>IF(BC19="","",COUNTIF(BD19:BJ19,"外"))</f>
        <v>0</v>
      </c>
      <c r="BU19" s="318" t="s">
        <v>33</v>
      </c>
      <c r="BV19" s="319"/>
      <c r="BW19" s="320"/>
      <c r="BX19" s="320"/>
      <c r="BY19" s="320"/>
      <c r="BZ19" s="320"/>
      <c r="CA19" s="320"/>
      <c r="CB19" s="321"/>
      <c r="CC19" s="322"/>
      <c r="CD19" s="323"/>
      <c r="CE19" s="323"/>
      <c r="CF19" s="324"/>
      <c r="CG19" s="333"/>
      <c r="CH19" s="314"/>
      <c r="CI19" s="302">
        <f t="shared" si="25"/>
        <v>0</v>
      </c>
      <c r="CJ19" s="302">
        <f t="shared" si="26"/>
        <v>0</v>
      </c>
      <c r="CK19" s="314"/>
      <c r="CL19" s="318" t="s">
        <v>33</v>
      </c>
      <c r="CM19" s="319"/>
      <c r="CN19" s="320"/>
      <c r="CO19" s="320"/>
      <c r="CP19" s="320"/>
      <c r="CQ19" s="320"/>
      <c r="CR19" s="320"/>
      <c r="CS19" s="321"/>
      <c r="CT19" s="322"/>
      <c r="CU19" s="323"/>
      <c r="CV19" s="323"/>
      <c r="CW19" s="324"/>
      <c r="CX19" s="333"/>
      <c r="CY19" s="314"/>
      <c r="CZ19" s="270">
        <f t="shared" si="28"/>
        <v>0</v>
      </c>
      <c r="DA19" s="270">
        <f t="shared" si="29"/>
        <v>0</v>
      </c>
    </row>
    <row r="20" spans="1:105" ht="14.25" customHeight="1" x14ac:dyDescent="0.45">
      <c r="A20" s="265"/>
      <c r="B20" s="334"/>
      <c r="C20" s="326"/>
      <c r="D20" s="327"/>
      <c r="E20" s="328"/>
      <c r="F20" s="328"/>
      <c r="G20" s="328"/>
      <c r="H20" s="328"/>
      <c r="I20" s="328"/>
      <c r="J20" s="329"/>
      <c r="K20" s="330"/>
      <c r="L20" s="331"/>
      <c r="M20" s="331"/>
      <c r="N20" s="332"/>
      <c r="O20" s="333"/>
      <c r="P20" s="299"/>
      <c r="Q20" s="299" t="str">
        <f t="shared" si="13"/>
        <v/>
      </c>
      <c r="R20" s="299" t="str">
        <f t="shared" si="14"/>
        <v/>
      </c>
      <c r="S20" s="265"/>
      <c r="T20" s="326"/>
      <c r="U20" s="327"/>
      <c r="V20" s="328"/>
      <c r="W20" s="328"/>
      <c r="X20" s="328"/>
      <c r="Y20" s="328"/>
      <c r="Z20" s="328"/>
      <c r="AA20" s="329"/>
      <c r="AB20" s="330"/>
      <c r="AC20" s="331"/>
      <c r="AD20" s="331"/>
      <c r="AE20" s="332"/>
      <c r="AF20" s="333"/>
      <c r="AG20" s="314"/>
      <c r="AH20" s="344" t="str">
        <f t="shared" si="16"/>
        <v/>
      </c>
      <c r="AI20" s="344" t="str">
        <f t="shared" si="17"/>
        <v/>
      </c>
      <c r="AL20" s="326"/>
      <c r="AM20" s="327"/>
      <c r="AN20" s="328"/>
      <c r="AO20" s="328"/>
      <c r="AP20" s="328"/>
      <c r="AQ20" s="328"/>
      <c r="AR20" s="328"/>
      <c r="AS20" s="329"/>
      <c r="AT20" s="330"/>
      <c r="AU20" s="331"/>
      <c r="AV20" s="331"/>
      <c r="AW20" s="332"/>
      <c r="AX20" s="333"/>
      <c r="AY20" s="314"/>
      <c r="AZ20" s="302" t="str">
        <f t="shared" si="19"/>
        <v/>
      </c>
      <c r="BA20" s="302" t="str">
        <f t="shared" si="20"/>
        <v/>
      </c>
      <c r="BC20" s="326"/>
      <c r="BD20" s="327"/>
      <c r="BE20" s="328"/>
      <c r="BF20" s="328"/>
      <c r="BG20" s="328"/>
      <c r="BH20" s="328"/>
      <c r="BI20" s="328"/>
      <c r="BJ20" s="329"/>
      <c r="BK20" s="330"/>
      <c r="BL20" s="331"/>
      <c r="BM20" s="331"/>
      <c r="BN20" s="332"/>
      <c r="BO20" s="333"/>
      <c r="BP20" s="314"/>
      <c r="BQ20" s="302" t="str">
        <f t="shared" si="22"/>
        <v/>
      </c>
      <c r="BR20" s="302" t="str">
        <f t="shared" si="23"/>
        <v/>
      </c>
      <c r="BU20" s="326"/>
      <c r="BV20" s="327"/>
      <c r="BW20" s="328"/>
      <c r="BX20" s="328"/>
      <c r="BY20" s="328"/>
      <c r="BZ20" s="328"/>
      <c r="CA20" s="328"/>
      <c r="CB20" s="329"/>
      <c r="CC20" s="330"/>
      <c r="CD20" s="331"/>
      <c r="CE20" s="331"/>
      <c r="CF20" s="332"/>
      <c r="CG20" s="333"/>
      <c r="CH20" s="314"/>
      <c r="CI20" s="302" t="str">
        <f t="shared" si="25"/>
        <v/>
      </c>
      <c r="CJ20" s="302" t="str">
        <f t="shared" si="26"/>
        <v/>
      </c>
      <c r="CK20" s="314"/>
      <c r="CL20" s="326"/>
      <c r="CM20" s="327"/>
      <c r="CN20" s="328"/>
      <c r="CO20" s="328"/>
      <c r="CP20" s="328"/>
      <c r="CQ20" s="328"/>
      <c r="CR20" s="328"/>
      <c r="CS20" s="329"/>
      <c r="CT20" s="330"/>
      <c r="CU20" s="331"/>
      <c r="CV20" s="331"/>
      <c r="CW20" s="332"/>
      <c r="CX20" s="333"/>
      <c r="CY20" s="314"/>
      <c r="CZ20" s="270" t="str">
        <f t="shared" si="28"/>
        <v/>
      </c>
      <c r="DA20" s="270" t="str">
        <f t="shared" si="29"/>
        <v/>
      </c>
    </row>
    <row r="21" spans="1:105" ht="14.25" customHeight="1" x14ac:dyDescent="0.45">
      <c r="A21" s="265"/>
      <c r="B21" s="265"/>
      <c r="C21" s="352" t="s">
        <v>83</v>
      </c>
      <c r="D21" s="339"/>
      <c r="E21" s="353"/>
      <c r="F21" s="353"/>
      <c r="G21" s="353"/>
      <c r="H21" s="353"/>
      <c r="I21" s="353"/>
      <c r="J21" s="354"/>
      <c r="K21" s="355">
        <f>IF(C21="","",COUNT($D$11:$J$11)-L21)</f>
        <v>2</v>
      </c>
      <c r="L21" s="356">
        <f t="shared" ref="L21:L23" si="31">IF(C21="","",Q21+R21)</f>
        <v>0</v>
      </c>
      <c r="M21" s="356">
        <f t="shared" ref="M21:M23" si="32">IF(C21="","",COUNTIF(D21:J21,"休"))</f>
        <v>0</v>
      </c>
      <c r="N21" s="357">
        <f>IF(K21&lt;1,"対象外",IF(C21="","",IFERROR(ROUND(M21/K21,3),"")))</f>
        <v>0</v>
      </c>
      <c r="O21" s="333"/>
      <c r="P21" s="358"/>
      <c r="Q21" s="299">
        <f t="shared" si="13"/>
        <v>0</v>
      </c>
      <c r="R21" s="299">
        <f t="shared" si="14"/>
        <v>0</v>
      </c>
      <c r="S21" s="359"/>
      <c r="T21" s="352" t="s">
        <v>83</v>
      </c>
      <c r="U21" s="339"/>
      <c r="V21" s="353"/>
      <c r="W21" s="353"/>
      <c r="X21" s="353"/>
      <c r="Y21" s="353"/>
      <c r="Z21" s="353"/>
      <c r="AA21" s="354"/>
      <c r="AB21" s="355">
        <f>IF(T21="","",COUNT($U$11:$AA$11)-AC21)</f>
        <v>0</v>
      </c>
      <c r="AC21" s="356">
        <f>IF(T21="","",AH21+AI21)</f>
        <v>0</v>
      </c>
      <c r="AD21" s="356">
        <f t="shared" ref="AD21:AD23" si="33">IF(T21="","",COUNTIF(U21:AA21,"休"))</f>
        <v>0</v>
      </c>
      <c r="AE21" s="357" t="str">
        <f>IF(AB21&lt;1,"対象外",IF(T21="","",IFERROR(ROUND(AD21/AB21,3),"")))</f>
        <v>対象外</v>
      </c>
      <c r="AF21" s="333"/>
      <c r="AG21" s="358"/>
      <c r="AH21" s="344">
        <f>IF(T21="","",COUNTIF(U21:AA21,"ー"))</f>
        <v>0</v>
      </c>
      <c r="AI21" s="344">
        <f t="shared" si="17"/>
        <v>0</v>
      </c>
      <c r="AJ21" s="360"/>
      <c r="AK21" s="360"/>
      <c r="AL21" s="352" t="s">
        <v>83</v>
      </c>
      <c r="AM21" s="339"/>
      <c r="AN21" s="353"/>
      <c r="AO21" s="353"/>
      <c r="AP21" s="353"/>
      <c r="AQ21" s="353"/>
      <c r="AR21" s="353"/>
      <c r="AS21" s="354"/>
      <c r="AT21" s="355">
        <f>IF(AL21="","",COUNT($AM$11:$AS$11)-AU21)</f>
        <v>0</v>
      </c>
      <c r="AU21" s="356">
        <f>IF(AL21="","",AZ21+BA21)</f>
        <v>0</v>
      </c>
      <c r="AV21" s="356">
        <f t="shared" ref="AV21:AV23" si="34">IF(AL21="","",COUNTIF(AM21:AS21,"休"))</f>
        <v>0</v>
      </c>
      <c r="AW21" s="357" t="str">
        <f>IF(AT21&lt;7,"対象外",IF(AL21="","",IFERROR(ROUND(AV21/AT21,3),"")))</f>
        <v>対象外</v>
      </c>
      <c r="AX21" s="333"/>
      <c r="AY21" s="358"/>
      <c r="AZ21" s="302">
        <f t="shared" si="19"/>
        <v>0</v>
      </c>
      <c r="BA21" s="302">
        <f t="shared" si="20"/>
        <v>0</v>
      </c>
      <c r="BB21" s="360"/>
      <c r="BC21" s="352" t="s">
        <v>83</v>
      </c>
      <c r="BD21" s="339"/>
      <c r="BE21" s="353"/>
      <c r="BF21" s="353"/>
      <c r="BG21" s="353"/>
      <c r="BH21" s="353"/>
      <c r="BI21" s="353"/>
      <c r="BJ21" s="354"/>
      <c r="BK21" s="355">
        <f>IF(BC21="","",COUNT($BD$11:$BJ$11)-BL21)</f>
        <v>0</v>
      </c>
      <c r="BL21" s="356">
        <f>IF(BC21="","",BQ21+BR21)</f>
        <v>0</v>
      </c>
      <c r="BM21" s="356">
        <f t="shared" ref="BM21:BM23" si="35">IF(BC21="","",COUNTIF(BD21:BJ21,"休"))</f>
        <v>0</v>
      </c>
      <c r="BN21" s="357" t="str">
        <f>IF(BK21&lt;7,"対象外",IF(BC21="","",IFERROR(ROUND(BM21/BK21,3),"")))</f>
        <v>対象外</v>
      </c>
      <c r="BO21" s="333"/>
      <c r="BP21" s="358"/>
      <c r="BQ21" s="302">
        <f t="shared" si="22"/>
        <v>0</v>
      </c>
      <c r="BR21" s="302">
        <f t="shared" si="23"/>
        <v>0</v>
      </c>
      <c r="BS21" s="360"/>
      <c r="BT21" s="360"/>
      <c r="BU21" s="352" t="s">
        <v>83</v>
      </c>
      <c r="BV21" s="339"/>
      <c r="BW21" s="353"/>
      <c r="BX21" s="353"/>
      <c r="BY21" s="353"/>
      <c r="BZ21" s="353"/>
      <c r="CA21" s="353"/>
      <c r="CB21" s="354"/>
      <c r="CC21" s="355">
        <f>IF(BU21="","",COUNT($BV$11:$CB$11)-CD21)</f>
        <v>0</v>
      </c>
      <c r="CD21" s="356">
        <f>IF(BU21="","",CI21+CJ21)</f>
        <v>0</v>
      </c>
      <c r="CE21" s="356">
        <f t="shared" ref="CE21:CE23" si="36">IF(BU21="","",COUNTIF(BV21:CB21,"休"))</f>
        <v>0</v>
      </c>
      <c r="CF21" s="357" t="str">
        <f>IF(CC21&lt;7,"対象外",IF(BU21="","",IFERROR(ROUND(CE21/CC21,3),"")))</f>
        <v>対象外</v>
      </c>
      <c r="CG21" s="333"/>
      <c r="CH21" s="358"/>
      <c r="CI21" s="302">
        <f t="shared" si="25"/>
        <v>0</v>
      </c>
      <c r="CJ21" s="302">
        <f t="shared" si="26"/>
        <v>0</v>
      </c>
      <c r="CK21" s="358"/>
      <c r="CL21" s="352" t="s">
        <v>83</v>
      </c>
      <c r="CM21" s="339"/>
      <c r="CN21" s="353"/>
      <c r="CO21" s="353"/>
      <c r="CP21" s="353"/>
      <c r="CQ21" s="353"/>
      <c r="CR21" s="353"/>
      <c r="CS21" s="354"/>
      <c r="CT21" s="355">
        <f>IF(CL21="","",COUNT($CM$11:$CS$11)-CU21)</f>
        <v>0</v>
      </c>
      <c r="CU21" s="356">
        <f>IF(CL21="","",CZ21+DA21)</f>
        <v>0</v>
      </c>
      <c r="CV21" s="356">
        <f t="shared" ref="CV21:CV23" si="37">IF(CL21="","",COUNTIF(CM21:CS21,"休"))</f>
        <v>0</v>
      </c>
      <c r="CW21" s="357" t="str">
        <f>IF(CT21&lt;7,"対象外",IF(CL21="","",IFERROR(ROUND(CV21/CT21,3),"")))</f>
        <v>対象外</v>
      </c>
      <c r="CX21" s="333"/>
      <c r="CY21" s="358"/>
      <c r="CZ21" s="270">
        <f t="shared" si="28"/>
        <v>0</v>
      </c>
      <c r="DA21" s="270">
        <f t="shared" si="29"/>
        <v>0</v>
      </c>
    </row>
    <row r="22" spans="1:105" ht="14.25" customHeight="1" x14ac:dyDescent="0.45">
      <c r="A22" s="265"/>
      <c r="B22" s="265"/>
      <c r="C22" s="335" t="s">
        <v>84</v>
      </c>
      <c r="D22" s="336"/>
      <c r="E22" s="337"/>
      <c r="F22" s="337"/>
      <c r="G22" s="337"/>
      <c r="H22" s="337"/>
      <c r="I22" s="337"/>
      <c r="J22" s="338"/>
      <c r="K22" s="336">
        <f>IF(C22="","",COUNT($D$11:$J$11)-L22)</f>
        <v>2</v>
      </c>
      <c r="L22" s="361">
        <f t="shared" si="31"/>
        <v>0</v>
      </c>
      <c r="M22" s="361">
        <f t="shared" si="32"/>
        <v>0</v>
      </c>
      <c r="N22" s="362">
        <f>IF(K22&lt;1,"対象外",IF(C22="","",IFERROR(ROUND(M22/K22,3),"")))</f>
        <v>0</v>
      </c>
      <c r="O22" s="333"/>
      <c r="P22" s="358"/>
      <c r="Q22" s="299">
        <f t="shared" si="13"/>
        <v>0</v>
      </c>
      <c r="R22" s="299">
        <f t="shared" si="14"/>
        <v>0</v>
      </c>
      <c r="S22" s="359"/>
      <c r="T22" s="335" t="s">
        <v>84</v>
      </c>
      <c r="U22" s="336"/>
      <c r="V22" s="337"/>
      <c r="W22" s="337"/>
      <c r="X22" s="337"/>
      <c r="Y22" s="337"/>
      <c r="Z22" s="337"/>
      <c r="AA22" s="338"/>
      <c r="AB22" s="336">
        <f>IF(T22="","",COUNT($U$11:$AA$11)-AC22)</f>
        <v>0</v>
      </c>
      <c r="AC22" s="361">
        <f>IF(T22="","",AH22+AI22)</f>
        <v>0</v>
      </c>
      <c r="AD22" s="361">
        <f t="shared" si="33"/>
        <v>0</v>
      </c>
      <c r="AE22" s="362" t="str">
        <f>IF(AB22&lt;1,"対象外",IF(T22="","",IFERROR(ROUND(AD22/AB22,3),"")))</f>
        <v>対象外</v>
      </c>
      <c r="AF22" s="333"/>
      <c r="AG22" s="358"/>
      <c r="AH22" s="344">
        <f t="shared" si="16"/>
        <v>0</v>
      </c>
      <c r="AI22" s="344">
        <f t="shared" si="17"/>
        <v>0</v>
      </c>
      <c r="AJ22" s="360"/>
      <c r="AK22" s="360"/>
      <c r="AL22" s="335" t="s">
        <v>84</v>
      </c>
      <c r="AM22" s="336"/>
      <c r="AN22" s="337"/>
      <c r="AO22" s="337"/>
      <c r="AP22" s="337"/>
      <c r="AQ22" s="337"/>
      <c r="AR22" s="337"/>
      <c r="AS22" s="338"/>
      <c r="AT22" s="336">
        <f>IF(AL22="","",COUNT($AM$11:$AS$11)-AU22)</f>
        <v>0</v>
      </c>
      <c r="AU22" s="361">
        <f>IF(AL22="","",AZ22+BA22)</f>
        <v>0</v>
      </c>
      <c r="AV22" s="361">
        <f t="shared" si="34"/>
        <v>0</v>
      </c>
      <c r="AW22" s="362" t="str">
        <f>IF(AT22&lt;7,"対象外",IF(AL22="","",IFERROR(ROUND(AV22/AT22,3),"")))</f>
        <v>対象外</v>
      </c>
      <c r="AX22" s="333"/>
      <c r="AY22" s="358"/>
      <c r="AZ22" s="302">
        <f t="shared" si="19"/>
        <v>0</v>
      </c>
      <c r="BA22" s="302">
        <f t="shared" si="20"/>
        <v>0</v>
      </c>
      <c r="BB22" s="360"/>
      <c r="BC22" s="335" t="s">
        <v>84</v>
      </c>
      <c r="BD22" s="336"/>
      <c r="BE22" s="337"/>
      <c r="BF22" s="337"/>
      <c r="BG22" s="337"/>
      <c r="BH22" s="337"/>
      <c r="BI22" s="337"/>
      <c r="BJ22" s="338"/>
      <c r="BK22" s="336">
        <f>IF(BC22="","",COUNT($BD$11:$BJ$11)-BL22)</f>
        <v>0</v>
      </c>
      <c r="BL22" s="361">
        <f>IF(BC22="","",BQ22+BR22)</f>
        <v>0</v>
      </c>
      <c r="BM22" s="361">
        <f t="shared" si="35"/>
        <v>0</v>
      </c>
      <c r="BN22" s="362" t="str">
        <f>IF(BK22&lt;7,"対象外",IF(BC22="","",IFERROR(ROUND(BM22/BK22,3),"")))</f>
        <v>対象外</v>
      </c>
      <c r="BO22" s="333"/>
      <c r="BP22" s="358"/>
      <c r="BQ22" s="302">
        <f t="shared" si="22"/>
        <v>0</v>
      </c>
      <c r="BR22" s="302">
        <f t="shared" si="23"/>
        <v>0</v>
      </c>
      <c r="BS22" s="360"/>
      <c r="BT22" s="360"/>
      <c r="BU22" s="335" t="s">
        <v>84</v>
      </c>
      <c r="BV22" s="336"/>
      <c r="BW22" s="337"/>
      <c r="BX22" s="337"/>
      <c r="BY22" s="337"/>
      <c r="BZ22" s="337"/>
      <c r="CA22" s="337"/>
      <c r="CB22" s="338"/>
      <c r="CC22" s="336">
        <f>IF(BU22="","",COUNT($BV$11:$CB$11)-CD22)</f>
        <v>0</v>
      </c>
      <c r="CD22" s="361">
        <f>IF(BU22="","",CI22+CJ22)</f>
        <v>0</v>
      </c>
      <c r="CE22" s="361">
        <f t="shared" si="36"/>
        <v>0</v>
      </c>
      <c r="CF22" s="362" t="str">
        <f>IF(CC22&lt;7,"対象外",IF(BU22="","",IFERROR(ROUND(CE22/CC22,3),"")))</f>
        <v>対象外</v>
      </c>
      <c r="CG22" s="333"/>
      <c r="CH22" s="358"/>
      <c r="CI22" s="302">
        <f t="shared" si="25"/>
        <v>0</v>
      </c>
      <c r="CJ22" s="302">
        <f t="shared" si="26"/>
        <v>0</v>
      </c>
      <c r="CK22" s="358"/>
      <c r="CL22" s="335" t="s">
        <v>84</v>
      </c>
      <c r="CM22" s="336"/>
      <c r="CN22" s="337"/>
      <c r="CO22" s="337"/>
      <c r="CP22" s="337"/>
      <c r="CQ22" s="337"/>
      <c r="CR22" s="337"/>
      <c r="CS22" s="338"/>
      <c r="CT22" s="336">
        <f>IF(CL22="","",COUNT($CM$11:$CS$11)-CU22)</f>
        <v>0</v>
      </c>
      <c r="CU22" s="361">
        <f>IF(CL22="","",CZ22+DA22)</f>
        <v>0</v>
      </c>
      <c r="CV22" s="361">
        <f t="shared" si="37"/>
        <v>0</v>
      </c>
      <c r="CW22" s="362" t="str">
        <f>IF(CT22&lt;7,"対象外",IF(CL22="","",IFERROR(ROUND(CV22/CT22,3),"")))</f>
        <v>対象外</v>
      </c>
      <c r="CX22" s="333"/>
      <c r="CY22" s="358"/>
      <c r="CZ22" s="270">
        <f t="shared" si="28"/>
        <v>0</v>
      </c>
      <c r="DA22" s="270">
        <f t="shared" si="29"/>
        <v>0</v>
      </c>
    </row>
    <row r="23" spans="1:105" ht="14.25" customHeight="1" x14ac:dyDescent="0.45">
      <c r="A23" s="265"/>
      <c r="B23" s="265"/>
      <c r="C23" s="335" t="s">
        <v>85</v>
      </c>
      <c r="D23" s="336"/>
      <c r="E23" s="337"/>
      <c r="F23" s="337"/>
      <c r="G23" s="337"/>
      <c r="H23" s="337"/>
      <c r="I23" s="337"/>
      <c r="J23" s="338"/>
      <c r="K23" s="336">
        <f>IF(C23="","",COUNT($D$11:$J$11)-L23)</f>
        <v>2</v>
      </c>
      <c r="L23" s="361">
        <f t="shared" si="31"/>
        <v>0</v>
      </c>
      <c r="M23" s="361">
        <f t="shared" si="32"/>
        <v>0</v>
      </c>
      <c r="N23" s="362">
        <f>IF(K23&lt;1,"対象外",IF(C23="","",IFERROR(ROUND(M23/K23,3),"")))</f>
        <v>0</v>
      </c>
      <c r="O23" s="333"/>
      <c r="P23" s="358"/>
      <c r="Q23" s="299">
        <f t="shared" si="13"/>
        <v>0</v>
      </c>
      <c r="R23" s="299">
        <f t="shared" si="14"/>
        <v>0</v>
      </c>
      <c r="S23" s="359"/>
      <c r="T23" s="335" t="s">
        <v>85</v>
      </c>
      <c r="U23" s="336"/>
      <c r="V23" s="337"/>
      <c r="W23" s="337"/>
      <c r="X23" s="337"/>
      <c r="Y23" s="337"/>
      <c r="Z23" s="337"/>
      <c r="AA23" s="338"/>
      <c r="AB23" s="336">
        <f>IF(T23="","",COUNT($U$11:$AA$11)-AC23)</f>
        <v>0</v>
      </c>
      <c r="AC23" s="361">
        <f>IF(T23="","",AH23+AI23)</f>
        <v>0</v>
      </c>
      <c r="AD23" s="361">
        <f t="shared" si="33"/>
        <v>0</v>
      </c>
      <c r="AE23" s="362" t="str">
        <f>IF(AB23&lt;1,"対象外",IF(T23="","",IFERROR(ROUND(AD23/AB23,3),"")))</f>
        <v>対象外</v>
      </c>
      <c r="AF23" s="333"/>
      <c r="AG23" s="358"/>
      <c r="AH23" s="344">
        <f t="shared" si="16"/>
        <v>0</v>
      </c>
      <c r="AI23" s="344">
        <f t="shared" si="17"/>
        <v>0</v>
      </c>
      <c r="AJ23" s="360"/>
      <c r="AK23" s="360"/>
      <c r="AL23" s="335" t="s">
        <v>85</v>
      </c>
      <c r="AM23" s="336"/>
      <c r="AN23" s="337"/>
      <c r="AO23" s="337"/>
      <c r="AP23" s="337"/>
      <c r="AQ23" s="337"/>
      <c r="AR23" s="337"/>
      <c r="AS23" s="338"/>
      <c r="AT23" s="336">
        <f>IF(AL23="","",COUNT($AM$11:$AS$11)-AU23)</f>
        <v>0</v>
      </c>
      <c r="AU23" s="361">
        <f>IF(AL23="","",AZ23+BA23)</f>
        <v>0</v>
      </c>
      <c r="AV23" s="361">
        <f t="shared" si="34"/>
        <v>0</v>
      </c>
      <c r="AW23" s="362" t="str">
        <f>IF(AT23&lt;7,"対象外",IF(AL23="","",IFERROR(ROUND(AV23/AT23,3),"")))</f>
        <v>対象外</v>
      </c>
      <c r="AX23" s="333"/>
      <c r="AY23" s="358"/>
      <c r="AZ23" s="302">
        <f t="shared" si="19"/>
        <v>0</v>
      </c>
      <c r="BA23" s="302">
        <f t="shared" si="20"/>
        <v>0</v>
      </c>
      <c r="BB23" s="360"/>
      <c r="BC23" s="335" t="s">
        <v>85</v>
      </c>
      <c r="BD23" s="336"/>
      <c r="BE23" s="337"/>
      <c r="BF23" s="337"/>
      <c r="BG23" s="337"/>
      <c r="BH23" s="337"/>
      <c r="BI23" s="337"/>
      <c r="BJ23" s="338"/>
      <c r="BK23" s="336">
        <f>IF(BC23="","",COUNT($BD$11:$BJ$11)-BL23)</f>
        <v>0</v>
      </c>
      <c r="BL23" s="361">
        <f>IF(BC23="","",BQ23+BR23)</f>
        <v>0</v>
      </c>
      <c r="BM23" s="361">
        <f t="shared" si="35"/>
        <v>0</v>
      </c>
      <c r="BN23" s="362" t="str">
        <f>IF(BK23&lt;7,"対象外",IF(BC23="","",IFERROR(ROUND(BM23/BK23,3),"")))</f>
        <v>対象外</v>
      </c>
      <c r="BO23" s="333"/>
      <c r="BP23" s="358"/>
      <c r="BQ23" s="302">
        <f t="shared" si="22"/>
        <v>0</v>
      </c>
      <c r="BR23" s="302">
        <f t="shared" si="23"/>
        <v>0</v>
      </c>
      <c r="BS23" s="360"/>
      <c r="BT23" s="360"/>
      <c r="BU23" s="335" t="s">
        <v>85</v>
      </c>
      <c r="BV23" s="336"/>
      <c r="BW23" s="337"/>
      <c r="BX23" s="337"/>
      <c r="BY23" s="337"/>
      <c r="BZ23" s="337"/>
      <c r="CA23" s="337"/>
      <c r="CB23" s="338"/>
      <c r="CC23" s="336">
        <f>IF(BU23="","",COUNT($BV$11:$CB$11)-CD23)</f>
        <v>0</v>
      </c>
      <c r="CD23" s="361">
        <f>IF(BU23="","",CI23+CJ23)</f>
        <v>0</v>
      </c>
      <c r="CE23" s="361">
        <f t="shared" si="36"/>
        <v>0</v>
      </c>
      <c r="CF23" s="362" t="str">
        <f>IF(CC23&lt;7,"対象外",IF(BU23="","",IFERROR(ROUND(CE23/CC23,3),"")))</f>
        <v>対象外</v>
      </c>
      <c r="CG23" s="333"/>
      <c r="CH23" s="358"/>
      <c r="CI23" s="302">
        <f t="shared" si="25"/>
        <v>0</v>
      </c>
      <c r="CJ23" s="302">
        <f t="shared" si="26"/>
        <v>0</v>
      </c>
      <c r="CK23" s="358"/>
      <c r="CL23" s="335" t="s">
        <v>85</v>
      </c>
      <c r="CM23" s="336"/>
      <c r="CN23" s="337"/>
      <c r="CO23" s="337"/>
      <c r="CP23" s="337"/>
      <c r="CQ23" s="337"/>
      <c r="CR23" s="337"/>
      <c r="CS23" s="338"/>
      <c r="CT23" s="336">
        <f>IF(CL23="","",COUNT($CM$11:$CS$11)-CU23)</f>
        <v>0</v>
      </c>
      <c r="CU23" s="361">
        <f>IF(CL23="","",CZ23+DA23)</f>
        <v>0</v>
      </c>
      <c r="CV23" s="361">
        <f t="shared" si="37"/>
        <v>0</v>
      </c>
      <c r="CW23" s="362" t="str">
        <f>IF(CT23&lt;7,"対象外",IF(CL23="","",IFERROR(ROUND(CV23/CT23,3),"")))</f>
        <v>対象外</v>
      </c>
      <c r="CX23" s="333"/>
      <c r="CY23" s="358"/>
      <c r="CZ23" s="270">
        <f t="shared" si="28"/>
        <v>0</v>
      </c>
      <c r="DA23" s="270">
        <f t="shared" si="29"/>
        <v>0</v>
      </c>
    </row>
    <row r="24" spans="1:105" ht="14.25" customHeight="1" x14ac:dyDescent="0.45">
      <c r="A24" s="265"/>
      <c r="B24" s="265"/>
      <c r="C24" s="318" t="s">
        <v>34</v>
      </c>
      <c r="D24" s="319"/>
      <c r="E24" s="320"/>
      <c r="F24" s="320"/>
      <c r="G24" s="320"/>
      <c r="H24" s="320"/>
      <c r="I24" s="320"/>
      <c r="J24" s="321"/>
      <c r="K24" s="322"/>
      <c r="L24" s="323"/>
      <c r="M24" s="323"/>
      <c r="N24" s="324"/>
      <c r="O24" s="333"/>
      <c r="P24" s="314"/>
      <c r="Q24" s="299">
        <f t="shared" si="13"/>
        <v>0</v>
      </c>
      <c r="R24" s="299">
        <f t="shared" si="14"/>
        <v>0</v>
      </c>
      <c r="S24" s="265"/>
      <c r="T24" s="318" t="s">
        <v>34</v>
      </c>
      <c r="U24" s="319"/>
      <c r="V24" s="320"/>
      <c r="W24" s="320"/>
      <c r="X24" s="320"/>
      <c r="Y24" s="320"/>
      <c r="Z24" s="320"/>
      <c r="AA24" s="321"/>
      <c r="AB24" s="322"/>
      <c r="AC24" s="323"/>
      <c r="AD24" s="323"/>
      <c r="AE24" s="324"/>
      <c r="AF24" s="333"/>
      <c r="AG24" s="314"/>
      <c r="AH24" s="344">
        <f t="shared" si="16"/>
        <v>0</v>
      </c>
      <c r="AI24" s="344">
        <f t="shared" si="17"/>
        <v>0</v>
      </c>
      <c r="AL24" s="318" t="s">
        <v>34</v>
      </c>
      <c r="AM24" s="319"/>
      <c r="AN24" s="320"/>
      <c r="AO24" s="320"/>
      <c r="AP24" s="320"/>
      <c r="AQ24" s="320"/>
      <c r="AR24" s="320"/>
      <c r="AS24" s="321"/>
      <c r="AT24" s="322"/>
      <c r="AU24" s="323"/>
      <c r="AV24" s="323"/>
      <c r="AW24" s="324"/>
      <c r="AX24" s="333"/>
      <c r="AY24" s="314"/>
      <c r="AZ24" s="302">
        <f t="shared" si="19"/>
        <v>0</v>
      </c>
      <c r="BA24" s="302">
        <f t="shared" si="20"/>
        <v>0</v>
      </c>
      <c r="BC24" s="318" t="s">
        <v>34</v>
      </c>
      <c r="BD24" s="319"/>
      <c r="BE24" s="320"/>
      <c r="BF24" s="320"/>
      <c r="BG24" s="320"/>
      <c r="BH24" s="320"/>
      <c r="BI24" s="320"/>
      <c r="BJ24" s="321"/>
      <c r="BK24" s="322"/>
      <c r="BL24" s="323"/>
      <c r="BM24" s="323"/>
      <c r="BN24" s="324"/>
      <c r="BO24" s="333"/>
      <c r="BP24" s="314"/>
      <c r="BQ24" s="302">
        <f t="shared" si="22"/>
        <v>0</v>
      </c>
      <c r="BR24" s="302">
        <f t="shared" si="23"/>
        <v>0</v>
      </c>
      <c r="BU24" s="318" t="s">
        <v>34</v>
      </c>
      <c r="BV24" s="319"/>
      <c r="BW24" s="320"/>
      <c r="BX24" s="320"/>
      <c r="BY24" s="320"/>
      <c r="BZ24" s="320"/>
      <c r="CA24" s="320"/>
      <c r="CB24" s="321"/>
      <c r="CC24" s="322"/>
      <c r="CD24" s="323"/>
      <c r="CE24" s="323"/>
      <c r="CF24" s="324"/>
      <c r="CG24" s="333"/>
      <c r="CH24" s="314"/>
      <c r="CI24" s="302">
        <f t="shared" si="25"/>
        <v>0</v>
      </c>
      <c r="CJ24" s="302">
        <f t="shared" si="26"/>
        <v>0</v>
      </c>
      <c r="CK24" s="314"/>
      <c r="CL24" s="318" t="s">
        <v>34</v>
      </c>
      <c r="CM24" s="319"/>
      <c r="CN24" s="320"/>
      <c r="CO24" s="320"/>
      <c r="CP24" s="320"/>
      <c r="CQ24" s="320"/>
      <c r="CR24" s="320"/>
      <c r="CS24" s="321"/>
      <c r="CT24" s="322"/>
      <c r="CU24" s="323"/>
      <c r="CV24" s="323"/>
      <c r="CW24" s="324"/>
      <c r="CX24" s="333"/>
      <c r="CY24" s="314"/>
      <c r="CZ24" s="270">
        <f t="shared" si="28"/>
        <v>0</v>
      </c>
      <c r="DA24" s="270">
        <f t="shared" si="29"/>
        <v>0</v>
      </c>
    </row>
    <row r="25" spans="1:105" ht="14.25" customHeight="1" x14ac:dyDescent="0.45">
      <c r="A25" s="265"/>
      <c r="B25" s="265"/>
      <c r="C25" s="326"/>
      <c r="D25" s="327"/>
      <c r="E25" s="328"/>
      <c r="F25" s="328"/>
      <c r="G25" s="328"/>
      <c r="H25" s="328"/>
      <c r="I25" s="328"/>
      <c r="J25" s="329"/>
      <c r="K25" s="330"/>
      <c r="L25" s="331"/>
      <c r="M25" s="331"/>
      <c r="N25" s="332"/>
      <c r="O25" s="333"/>
      <c r="P25" s="314"/>
      <c r="Q25" s="299" t="str">
        <f t="shared" si="13"/>
        <v/>
      </c>
      <c r="R25" s="299" t="str">
        <f t="shared" si="14"/>
        <v/>
      </c>
      <c r="S25" s="265"/>
      <c r="T25" s="326"/>
      <c r="U25" s="327"/>
      <c r="V25" s="328"/>
      <c r="W25" s="328"/>
      <c r="X25" s="328"/>
      <c r="Y25" s="328"/>
      <c r="Z25" s="328"/>
      <c r="AA25" s="329"/>
      <c r="AB25" s="330"/>
      <c r="AC25" s="331"/>
      <c r="AD25" s="331"/>
      <c r="AE25" s="332"/>
      <c r="AF25" s="333"/>
      <c r="AG25" s="314"/>
      <c r="AH25" s="344" t="str">
        <f t="shared" si="16"/>
        <v/>
      </c>
      <c r="AI25" s="344" t="str">
        <f t="shared" si="17"/>
        <v/>
      </c>
      <c r="AL25" s="326"/>
      <c r="AM25" s="327"/>
      <c r="AN25" s="328"/>
      <c r="AO25" s="328"/>
      <c r="AP25" s="328"/>
      <c r="AQ25" s="328"/>
      <c r="AR25" s="328"/>
      <c r="AS25" s="329"/>
      <c r="AT25" s="330"/>
      <c r="AU25" s="331"/>
      <c r="AV25" s="331"/>
      <c r="AW25" s="332"/>
      <c r="AX25" s="333"/>
      <c r="AY25" s="314"/>
      <c r="AZ25" s="302" t="str">
        <f t="shared" si="19"/>
        <v/>
      </c>
      <c r="BA25" s="302" t="str">
        <f t="shared" si="20"/>
        <v/>
      </c>
      <c r="BC25" s="326"/>
      <c r="BD25" s="327"/>
      <c r="BE25" s="328"/>
      <c r="BF25" s="328"/>
      <c r="BG25" s="328"/>
      <c r="BH25" s="328"/>
      <c r="BI25" s="328"/>
      <c r="BJ25" s="329"/>
      <c r="BK25" s="330"/>
      <c r="BL25" s="331"/>
      <c r="BM25" s="331"/>
      <c r="BN25" s="332"/>
      <c r="BO25" s="333"/>
      <c r="BP25" s="314"/>
      <c r="BQ25" s="302" t="str">
        <f t="shared" si="22"/>
        <v/>
      </c>
      <c r="BR25" s="302" t="str">
        <f t="shared" si="23"/>
        <v/>
      </c>
      <c r="BU25" s="326"/>
      <c r="BV25" s="327"/>
      <c r="BW25" s="328"/>
      <c r="BX25" s="328"/>
      <c r="BY25" s="328"/>
      <c r="BZ25" s="328"/>
      <c r="CA25" s="328"/>
      <c r="CB25" s="329"/>
      <c r="CC25" s="330"/>
      <c r="CD25" s="331"/>
      <c r="CE25" s="331"/>
      <c r="CF25" s="332"/>
      <c r="CG25" s="333"/>
      <c r="CH25" s="314"/>
      <c r="CI25" s="302" t="str">
        <f t="shared" si="25"/>
        <v/>
      </c>
      <c r="CJ25" s="302" t="str">
        <f t="shared" si="26"/>
        <v/>
      </c>
      <c r="CK25" s="314"/>
      <c r="CL25" s="326"/>
      <c r="CM25" s="327"/>
      <c r="CN25" s="328"/>
      <c r="CO25" s="328"/>
      <c r="CP25" s="328"/>
      <c r="CQ25" s="328"/>
      <c r="CR25" s="328"/>
      <c r="CS25" s="329"/>
      <c r="CT25" s="330"/>
      <c r="CU25" s="331"/>
      <c r="CV25" s="331"/>
      <c r="CW25" s="332"/>
      <c r="CX25" s="333"/>
      <c r="CY25" s="314"/>
      <c r="CZ25" s="270" t="str">
        <f t="shared" si="28"/>
        <v/>
      </c>
      <c r="DA25" s="270" t="str">
        <f t="shared" si="29"/>
        <v/>
      </c>
    </row>
    <row r="26" spans="1:105" ht="14.25" customHeight="1" x14ac:dyDescent="0.45">
      <c r="A26" s="265"/>
      <c r="B26" s="265"/>
      <c r="C26" s="345" t="s">
        <v>86</v>
      </c>
      <c r="D26" s="346"/>
      <c r="E26" s="347"/>
      <c r="F26" s="347"/>
      <c r="G26" s="347"/>
      <c r="H26" s="347"/>
      <c r="I26" s="347"/>
      <c r="J26" s="348"/>
      <c r="K26" s="346">
        <f>IF(C26="","",COUNT($D$11:$J$11)-L26)</f>
        <v>2</v>
      </c>
      <c r="L26" s="350">
        <f t="shared" ref="L26" si="38">IF(C26="","",Q26+R26)</f>
        <v>0</v>
      </c>
      <c r="M26" s="350">
        <f t="shared" ref="M26" si="39">IF(C26="","",COUNTIF(D26:J26,"休"))</f>
        <v>0</v>
      </c>
      <c r="N26" s="351">
        <f>IF(K26&lt;1,"対象外",IF(C26="","",IFERROR(ROUND(M26/K26,3),"")))</f>
        <v>0</v>
      </c>
      <c r="O26" s="363"/>
      <c r="P26" s="299" t="str">
        <f>IF(1&gt;P11,"対象外",IF(O13&gt;=0.285,"OK","NG"))</f>
        <v>NG</v>
      </c>
      <c r="Q26" s="299">
        <f>IF(C26="","",COUNTIF(D26:J26,"ー"))</f>
        <v>0</v>
      </c>
      <c r="R26" s="299">
        <f t="shared" si="14"/>
        <v>0</v>
      </c>
      <c r="S26" s="265"/>
      <c r="T26" s="345" t="s">
        <v>86</v>
      </c>
      <c r="U26" s="346"/>
      <c r="V26" s="347"/>
      <c r="W26" s="347"/>
      <c r="X26" s="347"/>
      <c r="Y26" s="347"/>
      <c r="Z26" s="347"/>
      <c r="AA26" s="348"/>
      <c r="AB26" s="346">
        <f>IF(T26="","",COUNT($U$11:$AA$11)-AC26)</f>
        <v>0</v>
      </c>
      <c r="AC26" s="350">
        <f>IF(T26="","",AH26+AI26)</f>
        <v>0</v>
      </c>
      <c r="AD26" s="350">
        <f t="shared" ref="AD26" si="40">IF(T26="","",COUNTIF(U26:AA26,"休"))</f>
        <v>0</v>
      </c>
      <c r="AE26" s="351" t="str">
        <f>IF(AB26&lt;1,"対象外",IF(T26="","",IFERROR(ROUND(AD26/AB26,3),"")))</f>
        <v>対象外</v>
      </c>
      <c r="AF26" s="363"/>
      <c r="AG26" s="299" t="str">
        <f>IF(1&gt;AG11,"対象外",IF(AF13&gt;=0.285,"OK","NG"))</f>
        <v>対象外</v>
      </c>
      <c r="AH26" s="344">
        <f t="shared" si="16"/>
        <v>0</v>
      </c>
      <c r="AI26" s="344">
        <f t="shared" si="17"/>
        <v>0</v>
      </c>
      <c r="AL26" s="345" t="s">
        <v>86</v>
      </c>
      <c r="AM26" s="346"/>
      <c r="AN26" s="347"/>
      <c r="AO26" s="347"/>
      <c r="AP26" s="347"/>
      <c r="AQ26" s="347"/>
      <c r="AR26" s="347"/>
      <c r="AS26" s="348"/>
      <c r="AT26" s="346">
        <f>IF(AL26="","",COUNT($AM$11:$AS$11)-AU26)</f>
        <v>0</v>
      </c>
      <c r="AU26" s="350">
        <f>IF(AL26="","",AZ26+BA26)</f>
        <v>0</v>
      </c>
      <c r="AV26" s="350">
        <f t="shared" ref="AV26" si="41">IF(AL26="","",COUNTIF(AM26:AS26,"休"))</f>
        <v>0</v>
      </c>
      <c r="AW26" s="351" t="str">
        <f>IF(AT26&lt;7,"対象外",IF(AL26="","",IFERROR(ROUND(AV26/AT26,3),"")))</f>
        <v>対象外</v>
      </c>
      <c r="AX26" s="363"/>
      <c r="AY26" s="299" t="str">
        <f>IF(1&gt;AY11,"対象外",IF(AX13&gt;=0.285,"OK","NG"))</f>
        <v>対象外</v>
      </c>
      <c r="AZ26" s="302">
        <f t="shared" si="19"/>
        <v>0</v>
      </c>
      <c r="BA26" s="302">
        <f t="shared" si="20"/>
        <v>0</v>
      </c>
      <c r="BC26" s="345" t="s">
        <v>86</v>
      </c>
      <c r="BD26" s="346"/>
      <c r="BE26" s="347"/>
      <c r="BF26" s="347"/>
      <c r="BG26" s="347"/>
      <c r="BH26" s="347"/>
      <c r="BI26" s="347"/>
      <c r="BJ26" s="348"/>
      <c r="BK26" s="346">
        <f>IF(BC26="","",COUNT($BD$11:$BJ$11)-BL26)</f>
        <v>0</v>
      </c>
      <c r="BL26" s="350">
        <f>IF(BC26="","",BQ26+BR26)</f>
        <v>0</v>
      </c>
      <c r="BM26" s="350">
        <f t="shared" ref="BM26" si="42">IF(BC26="","",COUNTIF(BD26:BJ26,"休"))</f>
        <v>0</v>
      </c>
      <c r="BN26" s="351" t="str">
        <f>IF(BK26&lt;7,"対象外",IF(BC26="","",IFERROR(ROUND(BM26/BK26,3),"")))</f>
        <v>対象外</v>
      </c>
      <c r="BO26" s="363"/>
      <c r="BP26" s="299" t="str">
        <f>IF(1&gt;BP11,"対象外",IF(BO13&gt;=0.285,"OK","NG"))</f>
        <v>対象外</v>
      </c>
      <c r="BQ26" s="302">
        <f t="shared" si="22"/>
        <v>0</v>
      </c>
      <c r="BR26" s="302">
        <f t="shared" si="23"/>
        <v>0</v>
      </c>
      <c r="BU26" s="345" t="s">
        <v>86</v>
      </c>
      <c r="BV26" s="346"/>
      <c r="BW26" s="347"/>
      <c r="BX26" s="347"/>
      <c r="BY26" s="347"/>
      <c r="BZ26" s="347"/>
      <c r="CA26" s="347"/>
      <c r="CB26" s="348"/>
      <c r="CC26" s="346">
        <f>IF(BU26="","",COUNT($BV$11:$CB$11)-CD26)</f>
        <v>0</v>
      </c>
      <c r="CD26" s="350">
        <f>IF(BU26="","",CI26+CJ26)</f>
        <v>0</v>
      </c>
      <c r="CE26" s="350">
        <f t="shared" ref="CE26" si="43">IF(BU26="","",COUNTIF(BV26:CB26,"休"))</f>
        <v>0</v>
      </c>
      <c r="CF26" s="351" t="str">
        <f>IF(CC26&lt;7,"対象外",IF(BU26="","",IFERROR(ROUND(CE26/CC26,3),"")))</f>
        <v>対象外</v>
      </c>
      <c r="CG26" s="363"/>
      <c r="CH26" s="299" t="str">
        <f>IF(1&gt;CH11,"対象外",IF(CG13&gt;=0.285,"OK","NG"))</f>
        <v>対象外</v>
      </c>
      <c r="CI26" s="302">
        <f t="shared" si="25"/>
        <v>0</v>
      </c>
      <c r="CJ26" s="302">
        <f t="shared" si="26"/>
        <v>0</v>
      </c>
      <c r="CK26" s="314"/>
      <c r="CL26" s="345" t="s">
        <v>86</v>
      </c>
      <c r="CM26" s="346"/>
      <c r="CN26" s="347"/>
      <c r="CO26" s="347"/>
      <c r="CP26" s="347"/>
      <c r="CQ26" s="347"/>
      <c r="CR26" s="347"/>
      <c r="CS26" s="348"/>
      <c r="CT26" s="346">
        <f>IF(CL26="","",COUNT($CM$11:$CS$11)-CU26)</f>
        <v>0</v>
      </c>
      <c r="CU26" s="350">
        <f>IF(CL26="","",CZ26+DA26)</f>
        <v>0</v>
      </c>
      <c r="CV26" s="350">
        <f t="shared" ref="CV26" si="44">IF(CL26="","",COUNTIF(CM26:CS26,"休"))</f>
        <v>0</v>
      </c>
      <c r="CW26" s="351" t="str">
        <f>IF(CT26&lt;7,"対象外",IF(CL26="","",IFERROR(ROUND(CV26/CT26,3),"")))</f>
        <v>対象外</v>
      </c>
      <c r="CX26" s="363"/>
      <c r="CY26" s="299" t="str">
        <f>IF(1&gt;CY11,"対象外",IF(CX13&gt;=0.285,"OK","NG"))</f>
        <v>対象外</v>
      </c>
      <c r="CZ26" s="270">
        <f t="shared" si="28"/>
        <v>0</v>
      </c>
      <c r="DA26" s="270">
        <f t="shared" si="29"/>
        <v>0</v>
      </c>
    </row>
    <row r="27" spans="1:105" ht="14.25" customHeight="1" x14ac:dyDescent="0.45">
      <c r="A27" s="265"/>
      <c r="B27" s="265"/>
      <c r="C27" s="299"/>
      <c r="D27" s="299"/>
      <c r="E27" s="299"/>
      <c r="F27" s="299"/>
      <c r="G27" s="299"/>
      <c r="H27" s="299"/>
      <c r="I27" s="299"/>
      <c r="J27" s="299"/>
      <c r="K27" s="299"/>
      <c r="L27" s="344"/>
      <c r="M27" s="344"/>
      <c r="N27" s="364"/>
      <c r="O27" s="299"/>
      <c r="P27" s="299"/>
      <c r="Q27" s="299" t="str">
        <f t="shared" si="13"/>
        <v/>
      </c>
      <c r="R27" s="299" t="str">
        <f t="shared" si="14"/>
        <v/>
      </c>
      <c r="S27" s="265"/>
      <c r="T27" s="299"/>
      <c r="U27" s="299"/>
      <c r="V27" s="299"/>
      <c r="W27" s="299"/>
      <c r="X27" s="299"/>
      <c r="Y27" s="299"/>
      <c r="Z27" s="299"/>
      <c r="AA27" s="299"/>
      <c r="AB27" s="314"/>
      <c r="AC27" s="314"/>
      <c r="AD27" s="314"/>
      <c r="AE27" s="314"/>
      <c r="AF27" s="314"/>
      <c r="AG27" s="265"/>
      <c r="AH27" s="344" t="str">
        <f t="shared" si="16"/>
        <v/>
      </c>
      <c r="AI27" s="344" t="str">
        <f t="shared" si="17"/>
        <v/>
      </c>
      <c r="AL27" s="299"/>
      <c r="AM27" s="299"/>
      <c r="AN27" s="299"/>
      <c r="AO27" s="299"/>
      <c r="AP27" s="299"/>
      <c r="AQ27" s="299"/>
      <c r="AR27" s="299"/>
      <c r="AS27" s="299"/>
      <c r="AT27" s="314"/>
      <c r="AU27" s="314"/>
      <c r="AV27" s="314"/>
      <c r="AW27" s="314"/>
      <c r="AX27" s="314"/>
      <c r="AY27" s="281"/>
      <c r="AZ27" s="302" t="str">
        <f t="shared" si="19"/>
        <v/>
      </c>
      <c r="BA27" s="302" t="str">
        <f t="shared" si="20"/>
        <v/>
      </c>
      <c r="BC27" s="299"/>
      <c r="BD27" s="299"/>
      <c r="BE27" s="299"/>
      <c r="BF27" s="299"/>
      <c r="BG27" s="299"/>
      <c r="BH27" s="299"/>
      <c r="BI27" s="299"/>
      <c r="BJ27" s="299"/>
      <c r="BK27" s="314"/>
      <c r="BL27" s="314"/>
      <c r="BM27" s="314"/>
      <c r="BN27" s="314"/>
      <c r="BO27" s="314"/>
      <c r="BQ27" s="302" t="str">
        <f t="shared" si="22"/>
        <v/>
      </c>
      <c r="BR27" s="302" t="str">
        <f t="shared" si="23"/>
        <v/>
      </c>
      <c r="BU27" s="299"/>
      <c r="BV27" s="299"/>
      <c r="BW27" s="299"/>
      <c r="BX27" s="299"/>
      <c r="BY27" s="299"/>
      <c r="BZ27" s="299"/>
      <c r="CA27" s="299"/>
      <c r="CB27" s="299"/>
      <c r="CC27" s="314"/>
      <c r="CD27" s="314"/>
      <c r="CE27" s="314"/>
      <c r="CF27" s="314"/>
      <c r="CG27" s="314"/>
      <c r="CH27" s="281"/>
      <c r="CI27" s="302" t="str">
        <f t="shared" si="25"/>
        <v/>
      </c>
      <c r="CJ27" s="302" t="str">
        <f t="shared" si="26"/>
        <v/>
      </c>
      <c r="CK27" s="314"/>
      <c r="CL27" s="299"/>
      <c r="CM27" s="299"/>
      <c r="CN27" s="299"/>
      <c r="CO27" s="299"/>
      <c r="CP27" s="299"/>
      <c r="CQ27" s="299"/>
      <c r="CR27" s="299"/>
      <c r="CS27" s="299"/>
      <c r="CT27" s="314"/>
      <c r="CU27" s="314"/>
      <c r="CZ27" s="270" t="str">
        <f t="shared" si="28"/>
        <v/>
      </c>
      <c r="DA27" s="270" t="str">
        <f t="shared" si="29"/>
        <v/>
      </c>
    </row>
    <row r="28" spans="1:105" ht="14.25" hidden="1" customHeight="1" x14ac:dyDescent="0.45">
      <c r="A28" s="265"/>
      <c r="B28" s="265"/>
      <c r="C28" s="265"/>
      <c r="D28" s="265"/>
      <c r="E28" s="334"/>
      <c r="F28" s="265"/>
      <c r="G28" s="265"/>
      <c r="H28" s="265"/>
      <c r="I28" s="265"/>
      <c r="J28" s="265"/>
      <c r="K28" s="265"/>
      <c r="L28" s="265"/>
      <c r="M28" s="265"/>
      <c r="N28" s="265"/>
      <c r="O28" s="265"/>
      <c r="P28" s="299"/>
      <c r="Q28" s="299" t="str">
        <f t="shared" si="13"/>
        <v/>
      </c>
      <c r="R28" s="299" t="str">
        <f t="shared" si="14"/>
        <v/>
      </c>
      <c r="S28" s="265"/>
      <c r="T28" s="265"/>
      <c r="U28" s="265"/>
      <c r="V28" s="265"/>
      <c r="W28" s="265"/>
      <c r="X28" s="265"/>
      <c r="Y28" s="265"/>
      <c r="Z28" s="265"/>
      <c r="AA28" s="265"/>
      <c r="AB28" s="265"/>
      <c r="AC28" s="265"/>
      <c r="AD28" s="265"/>
      <c r="AE28" s="265"/>
      <c r="AF28" s="265"/>
      <c r="AG28" s="265"/>
      <c r="AH28" s="344" t="str">
        <f t="shared" si="16"/>
        <v/>
      </c>
      <c r="AI28" s="344" t="str">
        <f t="shared" si="17"/>
        <v/>
      </c>
      <c r="AZ28" s="302" t="str">
        <f t="shared" si="19"/>
        <v/>
      </c>
      <c r="BA28" s="302" t="str">
        <f t="shared" si="20"/>
        <v/>
      </c>
      <c r="BQ28" s="302" t="str">
        <f t="shared" si="22"/>
        <v/>
      </c>
      <c r="BR28" s="302" t="str">
        <f t="shared" si="23"/>
        <v/>
      </c>
      <c r="CI28" s="302" t="str">
        <f t="shared" si="25"/>
        <v/>
      </c>
      <c r="CJ28" s="302" t="str">
        <f t="shared" si="26"/>
        <v/>
      </c>
      <c r="CZ28" s="270" t="str">
        <f t="shared" si="28"/>
        <v/>
      </c>
      <c r="DA28" s="270" t="str">
        <f t="shared" si="29"/>
        <v/>
      </c>
    </row>
    <row r="29" spans="1:105" ht="14.25" hidden="1" customHeight="1" x14ac:dyDescent="0.45">
      <c r="A29" s="265"/>
      <c r="B29" s="265"/>
      <c r="C29" s="265"/>
      <c r="D29" s="287">
        <f>YEAR(J9+1)</f>
        <v>1900</v>
      </c>
      <c r="E29" s="287">
        <f>MONTH(J9+1)</f>
        <v>1</v>
      </c>
      <c r="F29" s="287">
        <f>DAY(J9+1)</f>
        <v>2</v>
      </c>
      <c r="G29" s="287"/>
      <c r="H29" s="287"/>
      <c r="I29" s="287"/>
      <c r="J29" s="287"/>
      <c r="K29" s="265"/>
      <c r="L29" s="265"/>
      <c r="M29" s="265"/>
      <c r="N29" s="265"/>
      <c r="O29" s="265"/>
      <c r="P29" s="299"/>
      <c r="Q29" s="299" t="str">
        <f t="shared" si="13"/>
        <v/>
      </c>
      <c r="R29" s="299" t="str">
        <f t="shared" si="14"/>
        <v/>
      </c>
      <c r="S29" s="265"/>
      <c r="T29" s="265"/>
      <c r="U29" s="287">
        <f>YEAR(AA9+1)</f>
        <v>1900</v>
      </c>
      <c r="V29" s="287">
        <f>MONTH(AA9+1)</f>
        <v>2</v>
      </c>
      <c r="W29" s="287">
        <f>DAY(AA9+1)</f>
        <v>13</v>
      </c>
      <c r="X29" s="287"/>
      <c r="Y29" s="287"/>
      <c r="Z29" s="287"/>
      <c r="AA29" s="287"/>
      <c r="AB29" s="265"/>
      <c r="AC29" s="265"/>
      <c r="AD29" s="265"/>
      <c r="AE29" s="265"/>
      <c r="AF29" s="265"/>
      <c r="AG29" s="265"/>
      <c r="AH29" s="344" t="str">
        <f t="shared" si="16"/>
        <v/>
      </c>
      <c r="AI29" s="344" t="str">
        <f t="shared" si="17"/>
        <v/>
      </c>
      <c r="AL29" s="265"/>
      <c r="AM29" s="287">
        <f>YEAR(AS9+1)</f>
        <v>1900</v>
      </c>
      <c r="AN29" s="287">
        <f>MONTH(AS9+1)</f>
        <v>3</v>
      </c>
      <c r="AO29" s="287">
        <f>DAY(AS9+1)</f>
        <v>26</v>
      </c>
      <c r="AP29" s="287"/>
      <c r="AQ29" s="287"/>
      <c r="AR29" s="287"/>
      <c r="AS29" s="287"/>
      <c r="AT29" s="265"/>
      <c r="AU29" s="265"/>
      <c r="AV29" s="265"/>
      <c r="AW29" s="265"/>
      <c r="AX29" s="265"/>
      <c r="AY29" s="265"/>
      <c r="AZ29" s="302" t="str">
        <f t="shared" si="19"/>
        <v/>
      </c>
      <c r="BA29" s="302" t="str">
        <f t="shared" si="20"/>
        <v/>
      </c>
      <c r="BC29" s="265"/>
      <c r="BD29" s="287">
        <f>YEAR(BJ9+1)</f>
        <v>1900</v>
      </c>
      <c r="BE29" s="287">
        <f>MONTH(BJ9+1)</f>
        <v>5</v>
      </c>
      <c r="BF29" s="287">
        <f>DAY(BJ9+1)</f>
        <v>7</v>
      </c>
      <c r="BG29" s="287"/>
      <c r="BH29" s="287"/>
      <c r="BI29" s="287"/>
      <c r="BJ29" s="287"/>
      <c r="BK29" s="265"/>
      <c r="BL29" s="265"/>
      <c r="BM29" s="265"/>
      <c r="BN29" s="265"/>
      <c r="BO29" s="265"/>
      <c r="BP29" s="265"/>
      <c r="BQ29" s="302" t="str">
        <f t="shared" si="22"/>
        <v/>
      </c>
      <c r="BR29" s="302" t="str">
        <f t="shared" si="23"/>
        <v/>
      </c>
      <c r="BU29" s="265"/>
      <c r="BV29" s="287">
        <f>YEAR(CB9+1)</f>
        <v>1900</v>
      </c>
      <c r="BW29" s="287">
        <f>MONTH(CB9+1)</f>
        <v>6</v>
      </c>
      <c r="BX29" s="287">
        <f>DAY(CB9+1)</f>
        <v>18</v>
      </c>
      <c r="BY29" s="287"/>
      <c r="BZ29" s="287"/>
      <c r="CA29" s="287"/>
      <c r="CB29" s="287"/>
      <c r="CC29" s="265"/>
      <c r="CD29" s="265"/>
      <c r="CE29" s="265"/>
      <c r="CF29" s="265"/>
      <c r="CG29" s="265"/>
      <c r="CH29" s="265"/>
      <c r="CI29" s="302" t="str">
        <f t="shared" si="25"/>
        <v/>
      </c>
      <c r="CJ29" s="302" t="str">
        <f t="shared" si="26"/>
        <v/>
      </c>
      <c r="CK29" s="265"/>
      <c r="CL29" s="265"/>
      <c r="CM29" s="287">
        <f>YEAR(CS9+1)</f>
        <v>1900</v>
      </c>
      <c r="CN29" s="287">
        <f>MONTH(CS9+1)</f>
        <v>7</v>
      </c>
      <c r="CO29" s="287">
        <f>DAY(CS9+1)</f>
        <v>30</v>
      </c>
      <c r="CP29" s="287"/>
      <c r="CQ29" s="287"/>
      <c r="CR29" s="287"/>
      <c r="CS29" s="287"/>
      <c r="CT29" s="265"/>
      <c r="CU29" s="265"/>
      <c r="CZ29" s="270" t="str">
        <f t="shared" si="28"/>
        <v/>
      </c>
      <c r="DA29" s="270" t="str">
        <f t="shared" si="29"/>
        <v/>
      </c>
    </row>
    <row r="30" spans="1:105" ht="14.25" hidden="1" customHeight="1" x14ac:dyDescent="0.45">
      <c r="A30" s="265"/>
      <c r="B30" s="265"/>
      <c r="C30" s="265"/>
      <c r="D30" s="289">
        <f>J9+1</f>
        <v>2</v>
      </c>
      <c r="E30" s="289">
        <f>D30+1</f>
        <v>3</v>
      </c>
      <c r="F30" s="289">
        <f t="shared" ref="F30:I30" si="45">E30+1</f>
        <v>4</v>
      </c>
      <c r="G30" s="289">
        <f t="shared" si="45"/>
        <v>5</v>
      </c>
      <c r="H30" s="289">
        <f t="shared" si="45"/>
        <v>6</v>
      </c>
      <c r="I30" s="289">
        <f t="shared" si="45"/>
        <v>7</v>
      </c>
      <c r="J30" s="289">
        <f>I30+1</f>
        <v>8</v>
      </c>
      <c r="K30" s="265"/>
      <c r="L30" s="265"/>
      <c r="M30" s="265"/>
      <c r="N30" s="265"/>
      <c r="O30" s="265"/>
      <c r="P30" s="299"/>
      <c r="Q30" s="299" t="str">
        <f t="shared" si="13"/>
        <v/>
      </c>
      <c r="R30" s="299" t="str">
        <f t="shared" si="14"/>
        <v/>
      </c>
      <c r="S30" s="265"/>
      <c r="T30" s="265"/>
      <c r="U30" s="289">
        <f>AA9+1</f>
        <v>44</v>
      </c>
      <c r="V30" s="289">
        <f t="shared" ref="V30:AA30" si="46">U30+1</f>
        <v>45</v>
      </c>
      <c r="W30" s="289">
        <f t="shared" si="46"/>
        <v>46</v>
      </c>
      <c r="X30" s="289">
        <f t="shared" si="46"/>
        <v>47</v>
      </c>
      <c r="Y30" s="289">
        <f t="shared" si="46"/>
        <v>48</v>
      </c>
      <c r="Z30" s="289">
        <f t="shared" si="46"/>
        <v>49</v>
      </c>
      <c r="AA30" s="289">
        <f t="shared" si="46"/>
        <v>50</v>
      </c>
      <c r="AB30" s="265"/>
      <c r="AC30" s="265"/>
      <c r="AD30" s="265"/>
      <c r="AE30" s="265"/>
      <c r="AF30" s="265"/>
      <c r="AG30" s="265"/>
      <c r="AH30" s="344" t="str">
        <f t="shared" si="16"/>
        <v/>
      </c>
      <c r="AI30" s="344" t="str">
        <f t="shared" si="17"/>
        <v/>
      </c>
      <c r="AL30" s="265"/>
      <c r="AM30" s="289">
        <f>AS9+1</f>
        <v>86</v>
      </c>
      <c r="AN30" s="289">
        <f t="shared" ref="AN30:AS30" si="47">AM30+1</f>
        <v>87</v>
      </c>
      <c r="AO30" s="289">
        <f t="shared" si="47"/>
        <v>88</v>
      </c>
      <c r="AP30" s="289">
        <f t="shared" si="47"/>
        <v>89</v>
      </c>
      <c r="AQ30" s="289">
        <f t="shared" si="47"/>
        <v>90</v>
      </c>
      <c r="AR30" s="289">
        <f t="shared" si="47"/>
        <v>91</v>
      </c>
      <c r="AS30" s="289">
        <f t="shared" si="47"/>
        <v>92</v>
      </c>
      <c r="AT30" s="265"/>
      <c r="AU30" s="265"/>
      <c r="AV30" s="265"/>
      <c r="AW30" s="265"/>
      <c r="AX30" s="265"/>
      <c r="AY30" s="265"/>
      <c r="AZ30" s="302" t="str">
        <f t="shared" si="19"/>
        <v/>
      </c>
      <c r="BA30" s="302" t="str">
        <f t="shared" si="20"/>
        <v/>
      </c>
      <c r="BC30" s="265"/>
      <c r="BD30" s="289">
        <f>BJ9+1</f>
        <v>128</v>
      </c>
      <c r="BE30" s="289">
        <f t="shared" ref="BE30:BJ30" si="48">BD30+1</f>
        <v>129</v>
      </c>
      <c r="BF30" s="289">
        <f t="shared" si="48"/>
        <v>130</v>
      </c>
      <c r="BG30" s="289">
        <f t="shared" si="48"/>
        <v>131</v>
      </c>
      <c r="BH30" s="289">
        <f t="shared" si="48"/>
        <v>132</v>
      </c>
      <c r="BI30" s="289">
        <f t="shared" si="48"/>
        <v>133</v>
      </c>
      <c r="BJ30" s="289">
        <f t="shared" si="48"/>
        <v>134</v>
      </c>
      <c r="BK30" s="265"/>
      <c r="BL30" s="265"/>
      <c r="BM30" s="265"/>
      <c r="BN30" s="265"/>
      <c r="BO30" s="265"/>
      <c r="BP30" s="265"/>
      <c r="BQ30" s="302" t="str">
        <f t="shared" si="22"/>
        <v/>
      </c>
      <c r="BR30" s="302" t="str">
        <f t="shared" si="23"/>
        <v/>
      </c>
      <c r="BU30" s="265"/>
      <c r="BV30" s="289">
        <f>CB9+1</f>
        <v>170</v>
      </c>
      <c r="BW30" s="289">
        <f t="shared" ref="BW30:CB30" si="49">BV30+1</f>
        <v>171</v>
      </c>
      <c r="BX30" s="289">
        <f t="shared" si="49"/>
        <v>172</v>
      </c>
      <c r="BY30" s="289">
        <f t="shared" si="49"/>
        <v>173</v>
      </c>
      <c r="BZ30" s="289">
        <f t="shared" si="49"/>
        <v>174</v>
      </c>
      <c r="CA30" s="289">
        <f t="shared" si="49"/>
        <v>175</v>
      </c>
      <c r="CB30" s="289">
        <f t="shared" si="49"/>
        <v>176</v>
      </c>
      <c r="CC30" s="265"/>
      <c r="CD30" s="265"/>
      <c r="CE30" s="265"/>
      <c r="CF30" s="265"/>
      <c r="CG30" s="265"/>
      <c r="CH30" s="265"/>
      <c r="CI30" s="302" t="str">
        <f t="shared" si="25"/>
        <v/>
      </c>
      <c r="CJ30" s="302" t="str">
        <f t="shared" si="26"/>
        <v/>
      </c>
      <c r="CK30" s="265"/>
      <c r="CL30" s="265"/>
      <c r="CM30" s="289">
        <f>CS9+1</f>
        <v>212</v>
      </c>
      <c r="CN30" s="289">
        <f t="shared" ref="CN30:CS30" si="50">CM30+1</f>
        <v>213</v>
      </c>
      <c r="CO30" s="289">
        <f t="shared" si="50"/>
        <v>214</v>
      </c>
      <c r="CP30" s="289">
        <f t="shared" si="50"/>
        <v>215</v>
      </c>
      <c r="CQ30" s="289">
        <f t="shared" si="50"/>
        <v>216</v>
      </c>
      <c r="CR30" s="365">
        <f>CQ30+1</f>
        <v>217</v>
      </c>
      <c r="CS30" s="289">
        <f t="shared" si="50"/>
        <v>218</v>
      </c>
      <c r="CT30" s="265"/>
      <c r="CU30" s="265"/>
      <c r="CZ30" s="270" t="str">
        <f t="shared" si="28"/>
        <v/>
      </c>
      <c r="DA30" s="270" t="str">
        <f t="shared" si="29"/>
        <v/>
      </c>
    </row>
    <row r="31" spans="1:105" ht="14.25" customHeight="1" x14ac:dyDescent="0.45">
      <c r="A31" s="265"/>
      <c r="B31" s="265"/>
      <c r="C31" s="290" t="s">
        <v>35</v>
      </c>
      <c r="D31" s="291">
        <f>DATE($D29,$E29,1)</f>
        <v>1</v>
      </c>
      <c r="E31" s="292"/>
      <c r="F31" s="292"/>
      <c r="G31" s="292"/>
      <c r="H31" s="292"/>
      <c r="I31" s="292"/>
      <c r="J31" s="292"/>
      <c r="K31" s="293" t="s">
        <v>36</v>
      </c>
      <c r="L31" s="294" t="s">
        <v>79</v>
      </c>
      <c r="M31" s="295" t="s">
        <v>80</v>
      </c>
      <c r="N31" s="295" t="s">
        <v>14</v>
      </c>
      <c r="O31" s="296" t="s">
        <v>81</v>
      </c>
      <c r="P31" s="299"/>
      <c r="Q31" s="299">
        <f t="shared" si="13"/>
        <v>0</v>
      </c>
      <c r="R31" s="299">
        <f t="shared" si="14"/>
        <v>0</v>
      </c>
      <c r="S31" s="265"/>
      <c r="T31" s="290" t="s">
        <v>35</v>
      </c>
      <c r="U31" s="300">
        <f>DATE($U29,$V29,1)</f>
        <v>32</v>
      </c>
      <c r="V31" s="301"/>
      <c r="W31" s="301"/>
      <c r="X31" s="301"/>
      <c r="Y31" s="301"/>
      <c r="Z31" s="301"/>
      <c r="AA31" s="301"/>
      <c r="AB31" s="293" t="s">
        <v>36</v>
      </c>
      <c r="AC31" s="294" t="s">
        <v>79</v>
      </c>
      <c r="AD31" s="295" t="s">
        <v>80</v>
      </c>
      <c r="AE31" s="295" t="s">
        <v>14</v>
      </c>
      <c r="AF31" s="296" t="s">
        <v>81</v>
      </c>
      <c r="AG31" s="299"/>
      <c r="AH31" s="344">
        <f t="shared" si="16"/>
        <v>0</v>
      </c>
      <c r="AI31" s="344">
        <f t="shared" si="17"/>
        <v>0</v>
      </c>
      <c r="AL31" s="290" t="s">
        <v>35</v>
      </c>
      <c r="AM31" s="300">
        <f>DATE($AM29,$AN29,1)</f>
        <v>61</v>
      </c>
      <c r="AN31" s="301"/>
      <c r="AO31" s="301"/>
      <c r="AP31" s="301"/>
      <c r="AQ31" s="301"/>
      <c r="AR31" s="301"/>
      <c r="AS31" s="301"/>
      <c r="AT31" s="293" t="s">
        <v>36</v>
      </c>
      <c r="AU31" s="294" t="s">
        <v>79</v>
      </c>
      <c r="AV31" s="295" t="s">
        <v>80</v>
      </c>
      <c r="AW31" s="295" t="s">
        <v>14</v>
      </c>
      <c r="AX31" s="296" t="s">
        <v>81</v>
      </c>
      <c r="AY31" s="299"/>
      <c r="AZ31" s="302">
        <f t="shared" si="19"/>
        <v>0</v>
      </c>
      <c r="BA31" s="302">
        <f t="shared" si="20"/>
        <v>0</v>
      </c>
      <c r="BC31" s="290" t="s">
        <v>35</v>
      </c>
      <c r="BD31" s="300">
        <f>DATE($BD29,$BE29,1)</f>
        <v>122</v>
      </c>
      <c r="BE31" s="301"/>
      <c r="BF31" s="301"/>
      <c r="BG31" s="301"/>
      <c r="BH31" s="301"/>
      <c r="BI31" s="301"/>
      <c r="BJ31" s="301"/>
      <c r="BK31" s="293" t="s">
        <v>36</v>
      </c>
      <c r="BL31" s="294" t="s">
        <v>79</v>
      </c>
      <c r="BM31" s="295" t="s">
        <v>80</v>
      </c>
      <c r="BN31" s="295" t="s">
        <v>14</v>
      </c>
      <c r="BO31" s="296" t="s">
        <v>81</v>
      </c>
      <c r="BP31" s="299"/>
      <c r="BQ31" s="302">
        <f t="shared" si="22"/>
        <v>0</v>
      </c>
      <c r="BR31" s="302">
        <f t="shared" si="23"/>
        <v>0</v>
      </c>
      <c r="BU31" s="290" t="s">
        <v>35</v>
      </c>
      <c r="BV31" s="300">
        <f>DATE($BV29,$BW29,1)</f>
        <v>153</v>
      </c>
      <c r="BW31" s="301"/>
      <c r="BX31" s="301"/>
      <c r="BY31" s="301"/>
      <c r="BZ31" s="301"/>
      <c r="CA31" s="301"/>
      <c r="CB31" s="301"/>
      <c r="CC31" s="293" t="s">
        <v>36</v>
      </c>
      <c r="CD31" s="294" t="s">
        <v>79</v>
      </c>
      <c r="CE31" s="295" t="s">
        <v>80</v>
      </c>
      <c r="CF31" s="295" t="s">
        <v>14</v>
      </c>
      <c r="CG31" s="296" t="s">
        <v>81</v>
      </c>
      <c r="CH31" s="299"/>
      <c r="CI31" s="302">
        <f>IF(BU31="","",COUNTIF(BV31:CB31,"ー"))</f>
        <v>0</v>
      </c>
      <c r="CJ31" s="302">
        <f t="shared" si="26"/>
        <v>0</v>
      </c>
      <c r="CK31" s="303"/>
      <c r="CL31" s="290" t="s">
        <v>35</v>
      </c>
      <c r="CM31" s="300">
        <f>DATE($CM29,$CN29,1)</f>
        <v>183</v>
      </c>
      <c r="CN31" s="301"/>
      <c r="CO31" s="301"/>
      <c r="CP31" s="301"/>
      <c r="CQ31" s="301"/>
      <c r="CR31" s="301"/>
      <c r="CS31" s="301"/>
      <c r="CT31" s="293" t="s">
        <v>36</v>
      </c>
      <c r="CU31" s="294" t="s">
        <v>79</v>
      </c>
      <c r="CV31" s="295" t="s">
        <v>80</v>
      </c>
      <c r="CW31" s="295" t="s">
        <v>14</v>
      </c>
      <c r="CX31" s="296" t="s">
        <v>81</v>
      </c>
      <c r="CY31" s="299"/>
      <c r="CZ31" s="270">
        <f t="shared" si="28"/>
        <v>0</v>
      </c>
      <c r="DA31" s="270">
        <f t="shared" si="29"/>
        <v>0</v>
      </c>
    </row>
    <row r="32" spans="1:105" ht="14.25" customHeight="1" x14ac:dyDescent="0.45">
      <c r="A32" s="265"/>
      <c r="B32" s="265"/>
      <c r="C32" s="304" t="s">
        <v>82</v>
      </c>
      <c r="D32" s="305" t="str">
        <f>IF(J9&lt;$H$5,D30,"")</f>
        <v/>
      </c>
      <c r="E32" s="306" t="str">
        <f t="shared" ref="E32:J32" si="51">IF(D30&lt;$H$5,D32+1,"")</f>
        <v/>
      </c>
      <c r="F32" s="306" t="str">
        <f t="shared" si="51"/>
        <v/>
      </c>
      <c r="G32" s="306" t="str">
        <f t="shared" si="51"/>
        <v/>
      </c>
      <c r="H32" s="306" t="str">
        <f t="shared" si="51"/>
        <v/>
      </c>
      <c r="I32" s="306" t="str">
        <f t="shared" si="51"/>
        <v/>
      </c>
      <c r="J32" s="306" t="str">
        <f t="shared" si="51"/>
        <v/>
      </c>
      <c r="K32" s="308"/>
      <c r="L32" s="309"/>
      <c r="M32" s="310"/>
      <c r="N32" s="310"/>
      <c r="O32" s="311"/>
      <c r="P32" s="366">
        <f>COUNT(D32:J32)</f>
        <v>0</v>
      </c>
      <c r="Q32" s="299">
        <f t="shared" si="13"/>
        <v>0</v>
      </c>
      <c r="R32" s="299">
        <f t="shared" si="14"/>
        <v>0</v>
      </c>
      <c r="S32" s="265"/>
      <c r="T32" s="304" t="s">
        <v>82</v>
      </c>
      <c r="U32" s="305" t="str">
        <f>IF(AA9&lt;$H$5,AA11+1,"")</f>
        <v/>
      </c>
      <c r="V32" s="306" t="str">
        <f t="shared" ref="V32:AA32" si="52">IF(U30&lt;$H$5,U32+1,"")</f>
        <v/>
      </c>
      <c r="W32" s="306" t="str">
        <f t="shared" si="52"/>
        <v/>
      </c>
      <c r="X32" s="306" t="str">
        <f t="shared" si="52"/>
        <v/>
      </c>
      <c r="Y32" s="306" t="str">
        <f t="shared" si="52"/>
        <v/>
      </c>
      <c r="Z32" s="306" t="str">
        <f t="shared" si="52"/>
        <v/>
      </c>
      <c r="AA32" s="306" t="str">
        <f t="shared" si="52"/>
        <v/>
      </c>
      <c r="AB32" s="308"/>
      <c r="AC32" s="309"/>
      <c r="AD32" s="310"/>
      <c r="AE32" s="310"/>
      <c r="AF32" s="311"/>
      <c r="AG32" s="313">
        <f>COUNT(U32:AA32)</f>
        <v>0</v>
      </c>
      <c r="AH32" s="344">
        <f t="shared" si="16"/>
        <v>0</v>
      </c>
      <c r="AI32" s="344">
        <f t="shared" si="17"/>
        <v>0</v>
      </c>
      <c r="AL32" s="304" t="s">
        <v>82</v>
      </c>
      <c r="AM32" s="305" t="str">
        <f>IF(AS9&lt;$H$5,AS11+1,"")</f>
        <v/>
      </c>
      <c r="AN32" s="306" t="str">
        <f t="shared" ref="AN32:AS32" si="53">IF(AM30&lt;$H$5,AM32+1,"")</f>
        <v/>
      </c>
      <c r="AO32" s="306" t="str">
        <f t="shared" si="53"/>
        <v/>
      </c>
      <c r="AP32" s="306" t="str">
        <f t="shared" si="53"/>
        <v/>
      </c>
      <c r="AQ32" s="306" t="str">
        <f t="shared" si="53"/>
        <v/>
      </c>
      <c r="AR32" s="306" t="str">
        <f t="shared" si="53"/>
        <v/>
      </c>
      <c r="AS32" s="306" t="str">
        <f t="shared" si="53"/>
        <v/>
      </c>
      <c r="AT32" s="308"/>
      <c r="AU32" s="309"/>
      <c r="AV32" s="310"/>
      <c r="AW32" s="310"/>
      <c r="AX32" s="311"/>
      <c r="AY32" s="313">
        <f>COUNT(AM32:AS32)</f>
        <v>0</v>
      </c>
      <c r="AZ32" s="302">
        <f t="shared" si="19"/>
        <v>0</v>
      </c>
      <c r="BA32" s="302">
        <f t="shared" si="20"/>
        <v>0</v>
      </c>
      <c r="BC32" s="304" t="s">
        <v>82</v>
      </c>
      <c r="BD32" s="305" t="str">
        <f>IF(BJ9&lt;$H$5,BJ11+1,"")</f>
        <v/>
      </c>
      <c r="BE32" s="306" t="str">
        <f t="shared" ref="BE32:BJ32" si="54">IF(BD30&lt;$H$5,BD32+1,"")</f>
        <v/>
      </c>
      <c r="BF32" s="306" t="str">
        <f t="shared" si="54"/>
        <v/>
      </c>
      <c r="BG32" s="306" t="str">
        <f t="shared" si="54"/>
        <v/>
      </c>
      <c r="BH32" s="306" t="str">
        <f t="shared" si="54"/>
        <v/>
      </c>
      <c r="BI32" s="306" t="str">
        <f t="shared" si="54"/>
        <v/>
      </c>
      <c r="BJ32" s="306" t="str">
        <f t="shared" si="54"/>
        <v/>
      </c>
      <c r="BK32" s="308"/>
      <c r="BL32" s="309"/>
      <c r="BM32" s="310"/>
      <c r="BN32" s="310"/>
      <c r="BO32" s="311"/>
      <c r="BP32" s="313">
        <f>COUNT(BD32:BJ32)</f>
        <v>0</v>
      </c>
      <c r="BQ32" s="302">
        <f t="shared" si="22"/>
        <v>0</v>
      </c>
      <c r="BR32" s="302">
        <f t="shared" si="23"/>
        <v>0</v>
      </c>
      <c r="BU32" s="304" t="s">
        <v>82</v>
      </c>
      <c r="BV32" s="305" t="str">
        <f>IF(CB9&lt;$H$5,CB11+1,"")</f>
        <v/>
      </c>
      <c r="BW32" s="306" t="str">
        <f t="shared" ref="BW32:CB32" si="55">IF(BV30&lt;$H$5,BV32+1,"")</f>
        <v/>
      </c>
      <c r="BX32" s="306" t="str">
        <f t="shared" si="55"/>
        <v/>
      </c>
      <c r="BY32" s="306" t="str">
        <f t="shared" si="55"/>
        <v/>
      </c>
      <c r="BZ32" s="306" t="str">
        <f t="shared" si="55"/>
        <v/>
      </c>
      <c r="CA32" s="306" t="str">
        <f t="shared" si="55"/>
        <v/>
      </c>
      <c r="CB32" s="306" t="str">
        <f t="shared" si="55"/>
        <v/>
      </c>
      <c r="CC32" s="308"/>
      <c r="CD32" s="309"/>
      <c r="CE32" s="310"/>
      <c r="CF32" s="310"/>
      <c r="CG32" s="311"/>
      <c r="CH32" s="313">
        <f t="shared" ref="CH32" si="56">COUNT(BV32:CB32)</f>
        <v>0</v>
      </c>
      <c r="CI32" s="302">
        <f t="shared" si="25"/>
        <v>0</v>
      </c>
      <c r="CJ32" s="302">
        <f t="shared" si="26"/>
        <v>0</v>
      </c>
      <c r="CK32" s="314"/>
      <c r="CL32" s="304" t="s">
        <v>82</v>
      </c>
      <c r="CM32" s="305" t="str">
        <f>IF(CS9&lt;$H$5,CS11+1,"")</f>
        <v/>
      </c>
      <c r="CN32" s="306" t="str">
        <f t="shared" ref="CN32:CS32" si="57">IF(CM30&lt;$H$5,CM32+1,"")</f>
        <v/>
      </c>
      <c r="CO32" s="306" t="str">
        <f t="shared" si="57"/>
        <v/>
      </c>
      <c r="CP32" s="306" t="str">
        <f t="shared" si="57"/>
        <v/>
      </c>
      <c r="CQ32" s="306" t="str">
        <f t="shared" si="57"/>
        <v/>
      </c>
      <c r="CR32" s="306" t="str">
        <f t="shared" si="57"/>
        <v/>
      </c>
      <c r="CS32" s="306" t="str">
        <f t="shared" si="57"/>
        <v/>
      </c>
      <c r="CT32" s="308"/>
      <c r="CU32" s="309"/>
      <c r="CV32" s="310"/>
      <c r="CW32" s="310"/>
      <c r="CX32" s="311"/>
      <c r="CY32" s="313">
        <f>COUNT(CM32:CS32)</f>
        <v>0</v>
      </c>
      <c r="CZ32" s="270">
        <f t="shared" si="28"/>
        <v>0</v>
      </c>
      <c r="DA32" s="270">
        <f t="shared" si="29"/>
        <v>0</v>
      </c>
    </row>
    <row r="33" spans="1:105" ht="14.25" customHeight="1" x14ac:dyDescent="0.45">
      <c r="A33" s="265"/>
      <c r="B33" s="265"/>
      <c r="C33" s="304" t="s">
        <v>43</v>
      </c>
      <c r="D33" s="316" t="str">
        <f>IF(D32="","","月")</f>
        <v/>
      </c>
      <c r="E33" s="316" t="str">
        <f>IF(E32="","","火")</f>
        <v/>
      </c>
      <c r="F33" s="316" t="str">
        <f>IF(F32="","","水")</f>
        <v/>
      </c>
      <c r="G33" s="316" t="str">
        <f>IF(G32="","","木")</f>
        <v/>
      </c>
      <c r="H33" s="316" t="str">
        <f>IF(H32="","","金")</f>
        <v/>
      </c>
      <c r="I33" s="316" t="str">
        <f>IF(I32="","","土")</f>
        <v/>
      </c>
      <c r="J33" s="316" t="str">
        <f>IF(J32="","","日")</f>
        <v/>
      </c>
      <c r="K33" s="308"/>
      <c r="L33" s="309"/>
      <c r="M33" s="310"/>
      <c r="N33" s="310"/>
      <c r="O33" s="311"/>
      <c r="P33" s="299"/>
      <c r="Q33" s="299">
        <f t="shared" si="13"/>
        <v>0</v>
      </c>
      <c r="R33" s="299">
        <f t="shared" si="14"/>
        <v>0</v>
      </c>
      <c r="S33" s="265"/>
      <c r="T33" s="304" t="s">
        <v>43</v>
      </c>
      <c r="U33" s="316" t="str">
        <f>IF(U32="","","月")</f>
        <v/>
      </c>
      <c r="V33" s="316" t="str">
        <f>IF(V32="","","火")</f>
        <v/>
      </c>
      <c r="W33" s="316" t="str">
        <f>IF(W32="","","水")</f>
        <v/>
      </c>
      <c r="X33" s="316" t="str">
        <f>IF(X32="","","木")</f>
        <v/>
      </c>
      <c r="Y33" s="316" t="str">
        <f>IF(Y32="","","金")</f>
        <v/>
      </c>
      <c r="Z33" s="316" t="str">
        <f>IF(Z32="","","土")</f>
        <v/>
      </c>
      <c r="AA33" s="316" t="str">
        <f>IF(AA32="","","日")</f>
        <v/>
      </c>
      <c r="AB33" s="308"/>
      <c r="AC33" s="309"/>
      <c r="AD33" s="310"/>
      <c r="AE33" s="310"/>
      <c r="AF33" s="311"/>
      <c r="AG33" s="314"/>
      <c r="AH33" s="344">
        <f t="shared" si="16"/>
        <v>0</v>
      </c>
      <c r="AI33" s="344">
        <f t="shared" si="17"/>
        <v>0</v>
      </c>
      <c r="AL33" s="304" t="s">
        <v>43</v>
      </c>
      <c r="AM33" s="316" t="str">
        <f>IF(AM32="","","月")</f>
        <v/>
      </c>
      <c r="AN33" s="316" t="str">
        <f>IF(AN32="","","火")</f>
        <v/>
      </c>
      <c r="AO33" s="316" t="str">
        <f>IF(AO32="","","水")</f>
        <v/>
      </c>
      <c r="AP33" s="316" t="str">
        <f>IF(AP32="","","木")</f>
        <v/>
      </c>
      <c r="AQ33" s="316" t="str">
        <f>IF(AQ32="","","金")</f>
        <v/>
      </c>
      <c r="AR33" s="316" t="str">
        <f>IF(AR32="","","土")</f>
        <v/>
      </c>
      <c r="AS33" s="316" t="str">
        <f>IF(AS32="","","日")</f>
        <v/>
      </c>
      <c r="AT33" s="308"/>
      <c r="AU33" s="309"/>
      <c r="AV33" s="310"/>
      <c r="AW33" s="310"/>
      <c r="AX33" s="311"/>
      <c r="AY33" s="314"/>
      <c r="AZ33" s="302">
        <f t="shared" si="19"/>
        <v>0</v>
      </c>
      <c r="BA33" s="302">
        <f t="shared" si="20"/>
        <v>0</v>
      </c>
      <c r="BC33" s="304" t="s">
        <v>43</v>
      </c>
      <c r="BD33" s="316" t="str">
        <f>IF(BD32="","","月")</f>
        <v/>
      </c>
      <c r="BE33" s="316" t="str">
        <f>IF(BE32="","","火")</f>
        <v/>
      </c>
      <c r="BF33" s="316" t="str">
        <f>IF(BF32="","","水")</f>
        <v/>
      </c>
      <c r="BG33" s="316" t="str">
        <f>IF(BG32="","","木")</f>
        <v/>
      </c>
      <c r="BH33" s="316" t="str">
        <f>IF(BH32="","","金")</f>
        <v/>
      </c>
      <c r="BI33" s="316" t="str">
        <f>IF(BI32="","","土")</f>
        <v/>
      </c>
      <c r="BJ33" s="316" t="str">
        <f>IF(BJ32="","","日")</f>
        <v/>
      </c>
      <c r="BK33" s="308"/>
      <c r="BL33" s="309"/>
      <c r="BM33" s="310"/>
      <c r="BN33" s="310"/>
      <c r="BO33" s="311"/>
      <c r="BP33" s="314"/>
      <c r="BQ33" s="302">
        <f t="shared" si="22"/>
        <v>0</v>
      </c>
      <c r="BR33" s="302">
        <f t="shared" si="23"/>
        <v>0</v>
      </c>
      <c r="BU33" s="304" t="s">
        <v>43</v>
      </c>
      <c r="BV33" s="316" t="str">
        <f>IF(BV32="","","月")</f>
        <v/>
      </c>
      <c r="BW33" s="316" t="str">
        <f>IF(BW32="","","火")</f>
        <v/>
      </c>
      <c r="BX33" s="316" t="str">
        <f>IF(BX32="","","水")</f>
        <v/>
      </c>
      <c r="BY33" s="316" t="str">
        <f>IF(BY32="","","木")</f>
        <v/>
      </c>
      <c r="BZ33" s="316" t="str">
        <f>IF(BZ32="","","金")</f>
        <v/>
      </c>
      <c r="CA33" s="316" t="str">
        <f>IF(CA32="","","土")</f>
        <v/>
      </c>
      <c r="CB33" s="316" t="str">
        <f>IF(CB32="","","日")</f>
        <v/>
      </c>
      <c r="CC33" s="308"/>
      <c r="CD33" s="309"/>
      <c r="CE33" s="310"/>
      <c r="CF33" s="310"/>
      <c r="CG33" s="311"/>
      <c r="CH33" s="314"/>
      <c r="CI33" s="302">
        <f t="shared" si="25"/>
        <v>0</v>
      </c>
      <c r="CJ33" s="302">
        <f t="shared" si="26"/>
        <v>0</v>
      </c>
      <c r="CK33" s="314"/>
      <c r="CL33" s="304" t="s">
        <v>43</v>
      </c>
      <c r="CM33" s="316" t="str">
        <f>IF(CM32="","","月")</f>
        <v/>
      </c>
      <c r="CN33" s="316" t="str">
        <f>IF(CN32="","","火")</f>
        <v/>
      </c>
      <c r="CO33" s="316" t="str">
        <f>IF(CO32="","","水")</f>
        <v/>
      </c>
      <c r="CP33" s="316" t="str">
        <f>IF(CP32="","","木")</f>
        <v/>
      </c>
      <c r="CQ33" s="316" t="str">
        <f>IF(CQ32="","","金")</f>
        <v/>
      </c>
      <c r="CR33" s="316" t="str">
        <f>IF(CR32="","","土")</f>
        <v/>
      </c>
      <c r="CS33" s="316" t="str">
        <f>IF(CS32="","","日")</f>
        <v/>
      </c>
      <c r="CT33" s="308"/>
      <c r="CU33" s="309"/>
      <c r="CV33" s="310"/>
      <c r="CW33" s="310"/>
      <c r="CX33" s="311"/>
      <c r="CY33" s="314"/>
      <c r="CZ33" s="270">
        <f t="shared" si="28"/>
        <v>0</v>
      </c>
      <c r="DA33" s="270">
        <f t="shared" si="29"/>
        <v>0</v>
      </c>
    </row>
    <row r="34" spans="1:105" ht="14.25" customHeight="1" x14ac:dyDescent="0.45">
      <c r="A34" s="265"/>
      <c r="B34" s="265"/>
      <c r="C34" s="318" t="s">
        <v>25</v>
      </c>
      <c r="D34" s="319"/>
      <c r="E34" s="320"/>
      <c r="F34" s="320"/>
      <c r="G34" s="320"/>
      <c r="H34" s="320"/>
      <c r="I34" s="320"/>
      <c r="J34" s="321"/>
      <c r="K34" s="322"/>
      <c r="L34" s="323"/>
      <c r="M34" s="323"/>
      <c r="N34" s="324"/>
      <c r="O34" s="325" t="e">
        <f>ROUND(AVERAGE(N36:N47),3)</f>
        <v>#DIV/0!</v>
      </c>
      <c r="P34" s="299"/>
      <c r="Q34" s="299">
        <f t="shared" si="13"/>
        <v>0</v>
      </c>
      <c r="R34" s="299">
        <f t="shared" si="14"/>
        <v>0</v>
      </c>
      <c r="S34" s="265"/>
      <c r="T34" s="318" t="s">
        <v>25</v>
      </c>
      <c r="U34" s="319"/>
      <c r="V34" s="320"/>
      <c r="W34" s="320"/>
      <c r="X34" s="320"/>
      <c r="Y34" s="320"/>
      <c r="Z34" s="320"/>
      <c r="AA34" s="321"/>
      <c r="AB34" s="322"/>
      <c r="AC34" s="323"/>
      <c r="AD34" s="323"/>
      <c r="AE34" s="324"/>
      <c r="AF34" s="325" t="e">
        <f>ROUND(AVERAGE(AE36:AE47),3)</f>
        <v>#DIV/0!</v>
      </c>
      <c r="AG34" s="314"/>
      <c r="AH34" s="344">
        <f t="shared" si="16"/>
        <v>0</v>
      </c>
      <c r="AI34" s="344">
        <f t="shared" si="17"/>
        <v>0</v>
      </c>
      <c r="AL34" s="318" t="s">
        <v>25</v>
      </c>
      <c r="AM34" s="319"/>
      <c r="AN34" s="320"/>
      <c r="AO34" s="320"/>
      <c r="AP34" s="320"/>
      <c r="AQ34" s="320"/>
      <c r="AR34" s="320"/>
      <c r="AS34" s="321"/>
      <c r="AT34" s="322"/>
      <c r="AU34" s="323"/>
      <c r="AV34" s="323"/>
      <c r="AW34" s="324"/>
      <c r="AX34" s="325" t="e">
        <f>ROUND(AVERAGE(AW36:AW47),3)</f>
        <v>#DIV/0!</v>
      </c>
      <c r="AY34" s="314"/>
      <c r="AZ34" s="302">
        <f t="shared" si="19"/>
        <v>0</v>
      </c>
      <c r="BA34" s="302">
        <f t="shared" si="20"/>
        <v>0</v>
      </c>
      <c r="BC34" s="318" t="s">
        <v>25</v>
      </c>
      <c r="BD34" s="319"/>
      <c r="BE34" s="320"/>
      <c r="BF34" s="320"/>
      <c r="BG34" s="320"/>
      <c r="BH34" s="320"/>
      <c r="BI34" s="320"/>
      <c r="BJ34" s="321"/>
      <c r="BK34" s="322"/>
      <c r="BL34" s="323"/>
      <c r="BM34" s="323"/>
      <c r="BN34" s="324"/>
      <c r="BO34" s="325" t="e">
        <f>ROUND(AVERAGE(BN36:BN47),3)</f>
        <v>#DIV/0!</v>
      </c>
      <c r="BP34" s="314"/>
      <c r="BQ34" s="302">
        <f t="shared" si="22"/>
        <v>0</v>
      </c>
      <c r="BR34" s="302">
        <f t="shared" si="23"/>
        <v>0</v>
      </c>
      <c r="BU34" s="318" t="s">
        <v>25</v>
      </c>
      <c r="BV34" s="319"/>
      <c r="BW34" s="320"/>
      <c r="BX34" s="320"/>
      <c r="BY34" s="320"/>
      <c r="BZ34" s="320"/>
      <c r="CA34" s="320"/>
      <c r="CB34" s="321"/>
      <c r="CC34" s="322"/>
      <c r="CD34" s="323"/>
      <c r="CE34" s="323"/>
      <c r="CF34" s="324"/>
      <c r="CG34" s="325" t="e">
        <f>ROUND(AVERAGE(CF36:CF47),3)</f>
        <v>#DIV/0!</v>
      </c>
      <c r="CH34" s="314"/>
      <c r="CI34" s="302">
        <f t="shared" si="25"/>
        <v>0</v>
      </c>
      <c r="CJ34" s="302">
        <f t="shared" si="26"/>
        <v>0</v>
      </c>
      <c r="CK34" s="314"/>
      <c r="CL34" s="318" t="s">
        <v>25</v>
      </c>
      <c r="CM34" s="319"/>
      <c r="CN34" s="320"/>
      <c r="CO34" s="320"/>
      <c r="CP34" s="320"/>
      <c r="CQ34" s="320"/>
      <c r="CR34" s="320"/>
      <c r="CS34" s="321"/>
      <c r="CT34" s="322"/>
      <c r="CU34" s="323"/>
      <c r="CV34" s="323"/>
      <c r="CW34" s="324"/>
      <c r="CX34" s="325" t="e">
        <f>ROUND(AVERAGE(CW36:CW47),3)</f>
        <v>#DIV/0!</v>
      </c>
      <c r="CY34" s="314"/>
      <c r="CZ34" s="270">
        <f t="shared" si="28"/>
        <v>0</v>
      </c>
      <c r="DA34" s="270">
        <f t="shared" si="29"/>
        <v>0</v>
      </c>
    </row>
    <row r="35" spans="1:105" ht="14.25" customHeight="1" x14ac:dyDescent="0.45">
      <c r="A35" s="265"/>
      <c r="B35" s="265"/>
      <c r="C35" s="326"/>
      <c r="D35" s="327"/>
      <c r="E35" s="328"/>
      <c r="F35" s="328"/>
      <c r="G35" s="328"/>
      <c r="H35" s="328"/>
      <c r="I35" s="328"/>
      <c r="J35" s="329"/>
      <c r="K35" s="330"/>
      <c r="L35" s="331"/>
      <c r="M35" s="331"/>
      <c r="N35" s="332"/>
      <c r="O35" s="333"/>
      <c r="P35" s="299"/>
      <c r="Q35" s="299" t="str">
        <f t="shared" si="13"/>
        <v/>
      </c>
      <c r="R35" s="299" t="str">
        <f t="shared" si="14"/>
        <v/>
      </c>
      <c r="S35" s="265"/>
      <c r="T35" s="326"/>
      <c r="U35" s="327"/>
      <c r="V35" s="328"/>
      <c r="W35" s="328"/>
      <c r="X35" s="328"/>
      <c r="Y35" s="328"/>
      <c r="Z35" s="328"/>
      <c r="AA35" s="329"/>
      <c r="AB35" s="330"/>
      <c r="AC35" s="331"/>
      <c r="AD35" s="331"/>
      <c r="AE35" s="332"/>
      <c r="AF35" s="333"/>
      <c r="AG35" s="314"/>
      <c r="AH35" s="344" t="str">
        <f t="shared" si="16"/>
        <v/>
      </c>
      <c r="AI35" s="344" t="str">
        <f t="shared" si="17"/>
        <v/>
      </c>
      <c r="AL35" s="326"/>
      <c r="AM35" s="327"/>
      <c r="AN35" s="328"/>
      <c r="AO35" s="328"/>
      <c r="AP35" s="328"/>
      <c r="AQ35" s="328"/>
      <c r="AR35" s="328"/>
      <c r="AS35" s="329"/>
      <c r="AT35" s="330"/>
      <c r="AU35" s="331"/>
      <c r="AV35" s="331"/>
      <c r="AW35" s="332"/>
      <c r="AX35" s="333"/>
      <c r="AY35" s="314"/>
      <c r="AZ35" s="302" t="str">
        <f t="shared" si="19"/>
        <v/>
      </c>
      <c r="BA35" s="302" t="str">
        <f t="shared" si="20"/>
        <v/>
      </c>
      <c r="BC35" s="326"/>
      <c r="BD35" s="327"/>
      <c r="BE35" s="328"/>
      <c r="BF35" s="328"/>
      <c r="BG35" s="328"/>
      <c r="BH35" s="328"/>
      <c r="BI35" s="328"/>
      <c r="BJ35" s="329"/>
      <c r="BK35" s="330"/>
      <c r="BL35" s="331"/>
      <c r="BM35" s="331"/>
      <c r="BN35" s="332"/>
      <c r="BO35" s="333"/>
      <c r="BP35" s="314"/>
      <c r="BQ35" s="302" t="str">
        <f t="shared" si="22"/>
        <v/>
      </c>
      <c r="BR35" s="302" t="str">
        <f t="shared" si="23"/>
        <v/>
      </c>
      <c r="BU35" s="326"/>
      <c r="BV35" s="327"/>
      <c r="BW35" s="328"/>
      <c r="BX35" s="328"/>
      <c r="BY35" s="328"/>
      <c r="BZ35" s="328"/>
      <c r="CA35" s="328"/>
      <c r="CB35" s="329"/>
      <c r="CC35" s="330"/>
      <c r="CD35" s="331"/>
      <c r="CE35" s="331"/>
      <c r="CF35" s="332"/>
      <c r="CG35" s="333"/>
      <c r="CH35" s="314"/>
      <c r="CI35" s="302" t="str">
        <f t="shared" si="25"/>
        <v/>
      </c>
      <c r="CJ35" s="302" t="str">
        <f t="shared" si="26"/>
        <v/>
      </c>
      <c r="CK35" s="314"/>
      <c r="CL35" s="326"/>
      <c r="CM35" s="327"/>
      <c r="CN35" s="328"/>
      <c r="CO35" s="328"/>
      <c r="CP35" s="328"/>
      <c r="CQ35" s="328"/>
      <c r="CR35" s="328"/>
      <c r="CS35" s="329"/>
      <c r="CT35" s="330"/>
      <c r="CU35" s="331"/>
      <c r="CV35" s="331"/>
      <c r="CW35" s="332"/>
      <c r="CX35" s="333"/>
      <c r="CY35" s="314"/>
      <c r="CZ35" s="270" t="str">
        <f t="shared" si="28"/>
        <v/>
      </c>
      <c r="DA35" s="270" t="str">
        <f t="shared" si="29"/>
        <v/>
      </c>
    </row>
    <row r="36" spans="1:105" ht="14.25" customHeight="1" x14ac:dyDescent="0.45">
      <c r="A36" s="265"/>
      <c r="B36" s="265"/>
      <c r="C36" s="335" t="s">
        <v>83</v>
      </c>
      <c r="D36" s="336"/>
      <c r="E36" s="337"/>
      <c r="F36" s="337"/>
      <c r="G36" s="337"/>
      <c r="H36" s="337"/>
      <c r="I36" s="337"/>
      <c r="J36" s="338"/>
      <c r="K36" s="339">
        <f>IF(C36="","",COUNT($D$32:$J$32)-L36)</f>
        <v>0</v>
      </c>
      <c r="L36" s="340">
        <f>IF(C36="","",Q36+R36)</f>
        <v>0</v>
      </c>
      <c r="M36" s="341">
        <f>IF(C36="","",COUNTIF(D36:J36,"休"))</f>
        <v>0</v>
      </c>
      <c r="N36" s="342" t="str">
        <f>IF(K36&lt;1,"対象外",IF(C36="","",IFERROR(ROUND(M36/K36,3),"")))</f>
        <v>対象外</v>
      </c>
      <c r="O36" s="333"/>
      <c r="P36" s="299"/>
      <c r="Q36" s="299">
        <f t="shared" si="13"/>
        <v>0</v>
      </c>
      <c r="R36" s="299">
        <f t="shared" si="14"/>
        <v>0</v>
      </c>
      <c r="S36" s="265"/>
      <c r="T36" s="335" t="s">
        <v>83</v>
      </c>
      <c r="U36" s="336"/>
      <c r="V36" s="337"/>
      <c r="W36" s="337"/>
      <c r="X36" s="337"/>
      <c r="Y36" s="337"/>
      <c r="Z36" s="337"/>
      <c r="AA36" s="338"/>
      <c r="AB36" s="339">
        <f>IF(T36="","",COUNT($U$32:$AA$32)-AC36)</f>
        <v>0</v>
      </c>
      <c r="AC36" s="340">
        <f>IF(T36="","",AH36+AI36)</f>
        <v>0</v>
      </c>
      <c r="AD36" s="341">
        <f>IF(T36="","",COUNTIF(U36:AA36,"休"))</f>
        <v>0</v>
      </c>
      <c r="AE36" s="342" t="str">
        <f>IF(AB36&lt;1,"対象外",IF(T36="","",IFERROR(ROUND(AD36/AB36,3),"")))</f>
        <v>対象外</v>
      </c>
      <c r="AF36" s="333"/>
      <c r="AG36" s="343"/>
      <c r="AH36" s="344">
        <f t="shared" si="16"/>
        <v>0</v>
      </c>
      <c r="AI36" s="344">
        <f t="shared" si="17"/>
        <v>0</v>
      </c>
      <c r="AL36" s="335" t="s">
        <v>83</v>
      </c>
      <c r="AM36" s="336"/>
      <c r="AN36" s="337"/>
      <c r="AO36" s="337"/>
      <c r="AP36" s="337"/>
      <c r="AQ36" s="337"/>
      <c r="AR36" s="337"/>
      <c r="AS36" s="338"/>
      <c r="AT36" s="339">
        <f>IF(AL36="","",COUNT($AM$32:$AS$32)-AU36)</f>
        <v>0</v>
      </c>
      <c r="AU36" s="340">
        <f>IF(AL36="","",AZ36+BA36)</f>
        <v>0</v>
      </c>
      <c r="AV36" s="341">
        <f>IF(AL36="","",COUNTIF(AM36:AS36,"休"))</f>
        <v>0</v>
      </c>
      <c r="AW36" s="342" t="str">
        <f>IF(AT36&lt;7,"対象外",IF(AL36="","",IFERROR(ROUND(AV36/AT36,3),"")))</f>
        <v>対象外</v>
      </c>
      <c r="AX36" s="333"/>
      <c r="AY36" s="343"/>
      <c r="AZ36" s="302">
        <f t="shared" si="19"/>
        <v>0</v>
      </c>
      <c r="BA36" s="302">
        <f t="shared" si="20"/>
        <v>0</v>
      </c>
      <c r="BC36" s="335" t="s">
        <v>83</v>
      </c>
      <c r="BD36" s="336"/>
      <c r="BE36" s="337"/>
      <c r="BF36" s="337"/>
      <c r="BG36" s="337"/>
      <c r="BH36" s="337"/>
      <c r="BI36" s="337"/>
      <c r="BJ36" s="338"/>
      <c r="BK36" s="339">
        <f>IF(BC36="","",COUNT($BD$32:$BJ$32)-BL36)</f>
        <v>0</v>
      </c>
      <c r="BL36" s="340">
        <f>IF(BC36="","",BQ36+BR36)</f>
        <v>0</v>
      </c>
      <c r="BM36" s="341">
        <f>IF(BC36="","",COUNTIF(BD36:BJ36,"休"))</f>
        <v>0</v>
      </c>
      <c r="BN36" s="342" t="str">
        <f>IF(BK36&lt;7,"対象外",IF(BC36="","",IFERROR(ROUND(BM36/BK36,3),"")))</f>
        <v>対象外</v>
      </c>
      <c r="BO36" s="333"/>
      <c r="BP36" s="343"/>
      <c r="BQ36" s="302">
        <f t="shared" si="22"/>
        <v>0</v>
      </c>
      <c r="BR36" s="302">
        <f t="shared" si="23"/>
        <v>0</v>
      </c>
      <c r="BU36" s="335" t="s">
        <v>83</v>
      </c>
      <c r="BV36" s="336"/>
      <c r="BW36" s="337"/>
      <c r="BX36" s="337"/>
      <c r="BY36" s="337"/>
      <c r="BZ36" s="337"/>
      <c r="CA36" s="337"/>
      <c r="CB36" s="338"/>
      <c r="CC36" s="339">
        <f>IF(BU36="","",COUNT($BV$32:$CB$32)-CD36)</f>
        <v>0</v>
      </c>
      <c r="CD36" s="340">
        <f>IF(BU36="","",CI36+CJ36)</f>
        <v>0</v>
      </c>
      <c r="CE36" s="341">
        <f>IF(BU36="","",COUNTIF(BV36:CB36,"休"))</f>
        <v>0</v>
      </c>
      <c r="CF36" s="342" t="str">
        <f>IF(CC36&lt;7,"対象外",IF(BU36="","",IFERROR(ROUND(CE36/CC36,3),"")))</f>
        <v>対象外</v>
      </c>
      <c r="CG36" s="333"/>
      <c r="CH36" s="343"/>
      <c r="CI36" s="302">
        <f t="shared" si="25"/>
        <v>0</v>
      </c>
      <c r="CJ36" s="302">
        <f t="shared" si="26"/>
        <v>0</v>
      </c>
      <c r="CK36" s="343"/>
      <c r="CL36" s="335" t="s">
        <v>83</v>
      </c>
      <c r="CM36" s="336"/>
      <c r="CN36" s="337"/>
      <c r="CO36" s="337"/>
      <c r="CP36" s="337"/>
      <c r="CQ36" s="337"/>
      <c r="CR36" s="337"/>
      <c r="CS36" s="338"/>
      <c r="CT36" s="339">
        <f>IF(CL36="","",COUNT($CM$32:$CS$32)-CU36)</f>
        <v>0</v>
      </c>
      <c r="CU36" s="340">
        <f>IF(CL36="","",CZ36+DA36)</f>
        <v>0</v>
      </c>
      <c r="CV36" s="341">
        <f>IF(CL36="","",COUNTIF(CM36:CS36,"休"))</f>
        <v>0</v>
      </c>
      <c r="CW36" s="342" t="str">
        <f>IF(CT36&lt;7,"対象外",IF(CL36="","",IFERROR(ROUND(CV36/CT36,3),"")))</f>
        <v>対象外</v>
      </c>
      <c r="CX36" s="333"/>
      <c r="CY36" s="343"/>
      <c r="CZ36" s="270">
        <f t="shared" si="28"/>
        <v>0</v>
      </c>
      <c r="DA36" s="270">
        <f t="shared" si="29"/>
        <v>0</v>
      </c>
    </row>
    <row r="37" spans="1:105" ht="14.25" customHeight="1" x14ac:dyDescent="0.45">
      <c r="A37" s="265"/>
      <c r="B37" s="265"/>
      <c r="C37" s="335" t="s">
        <v>84</v>
      </c>
      <c r="D37" s="336"/>
      <c r="E37" s="337"/>
      <c r="F37" s="337"/>
      <c r="G37" s="337"/>
      <c r="H37" s="337"/>
      <c r="I37" s="337"/>
      <c r="J37" s="338"/>
      <c r="K37" s="339">
        <f>IF(C37="","",COUNT($D$32:$J$32)-L37)</f>
        <v>0</v>
      </c>
      <c r="L37" s="340">
        <f t="shared" ref="L37:L39" si="58">IF(C37="","",Q37+R37)</f>
        <v>0</v>
      </c>
      <c r="M37" s="341">
        <f t="shared" ref="M37:M39" si="59">IF(C37="","",COUNTIF(D37:J37,"休"))</f>
        <v>0</v>
      </c>
      <c r="N37" s="342" t="str">
        <f>IF(K37&lt;1,"対象外",IF(C37="","",IFERROR(ROUND(M37/K37,3),"")))</f>
        <v>対象外</v>
      </c>
      <c r="O37" s="333"/>
      <c r="P37" s="299"/>
      <c r="Q37" s="299">
        <f t="shared" si="13"/>
        <v>0</v>
      </c>
      <c r="R37" s="299">
        <f t="shared" si="14"/>
        <v>0</v>
      </c>
      <c r="S37" s="265"/>
      <c r="T37" s="335" t="s">
        <v>84</v>
      </c>
      <c r="U37" s="336"/>
      <c r="V37" s="337"/>
      <c r="W37" s="337"/>
      <c r="X37" s="337"/>
      <c r="Y37" s="337"/>
      <c r="Z37" s="337"/>
      <c r="AA37" s="338"/>
      <c r="AB37" s="339">
        <f>IF(T37="","",COUNT($U$32:$AA$32)-AC37)</f>
        <v>0</v>
      </c>
      <c r="AC37" s="340">
        <f>IF(T37="","",AH37+AI37)</f>
        <v>0</v>
      </c>
      <c r="AD37" s="341">
        <f t="shared" ref="AD37:AD39" si="60">IF(T37="","",COUNTIF(U37:AA37,"休"))</f>
        <v>0</v>
      </c>
      <c r="AE37" s="342" t="str">
        <f>IF(AB37&lt;1,"対象外",IF(T37="","",IFERROR(ROUND(AD37/AB37,3),"")))</f>
        <v>対象外</v>
      </c>
      <c r="AF37" s="333"/>
      <c r="AG37" s="314"/>
      <c r="AH37" s="344">
        <f t="shared" si="16"/>
        <v>0</v>
      </c>
      <c r="AI37" s="344">
        <f t="shared" si="17"/>
        <v>0</v>
      </c>
      <c r="AL37" s="335" t="s">
        <v>84</v>
      </c>
      <c r="AM37" s="336"/>
      <c r="AN37" s="337"/>
      <c r="AO37" s="337"/>
      <c r="AP37" s="337"/>
      <c r="AQ37" s="337"/>
      <c r="AR37" s="337"/>
      <c r="AS37" s="338"/>
      <c r="AT37" s="339">
        <f>IF(AL37="","",COUNT($AM$32:$AS$32)-AU37)</f>
        <v>0</v>
      </c>
      <c r="AU37" s="340">
        <f>IF(AL37="","",AZ37+BA37)</f>
        <v>0</v>
      </c>
      <c r="AV37" s="341">
        <f t="shared" ref="AV37:AV39" si="61">IF(AL37="","",COUNTIF(AM37:AS37,"休"))</f>
        <v>0</v>
      </c>
      <c r="AW37" s="342" t="str">
        <f>IF(AT37&lt;7,"対象外",IF(AL37="","",IFERROR(ROUND(AV37/AT37,3),"")))</f>
        <v>対象外</v>
      </c>
      <c r="AX37" s="333"/>
      <c r="AY37" s="314"/>
      <c r="AZ37" s="302">
        <f t="shared" si="19"/>
        <v>0</v>
      </c>
      <c r="BA37" s="302">
        <f t="shared" si="20"/>
        <v>0</v>
      </c>
      <c r="BC37" s="335" t="s">
        <v>84</v>
      </c>
      <c r="BD37" s="336"/>
      <c r="BE37" s="337"/>
      <c r="BF37" s="337"/>
      <c r="BG37" s="337"/>
      <c r="BH37" s="337"/>
      <c r="BI37" s="337"/>
      <c r="BJ37" s="338"/>
      <c r="BK37" s="339">
        <f>IF(BC37="","",COUNT($BD$32:$BJ$32)-BL37)</f>
        <v>0</v>
      </c>
      <c r="BL37" s="340">
        <f>IF(BC37="","",BQ37+BR37)</f>
        <v>0</v>
      </c>
      <c r="BM37" s="341">
        <f t="shared" ref="BM37:BM39" si="62">IF(BC37="","",COUNTIF(BD37:BJ37,"休"))</f>
        <v>0</v>
      </c>
      <c r="BN37" s="342" t="str">
        <f>IF(BK37&lt;7,"対象外",IF(BC37="","",IFERROR(ROUND(BM37/BK37,3),"")))</f>
        <v>対象外</v>
      </c>
      <c r="BO37" s="333"/>
      <c r="BP37" s="314"/>
      <c r="BQ37" s="302">
        <f t="shared" si="22"/>
        <v>0</v>
      </c>
      <c r="BR37" s="302">
        <f t="shared" si="23"/>
        <v>0</v>
      </c>
      <c r="BU37" s="335" t="s">
        <v>84</v>
      </c>
      <c r="BV37" s="336"/>
      <c r="BW37" s="337"/>
      <c r="BX37" s="337"/>
      <c r="BY37" s="337"/>
      <c r="BZ37" s="337"/>
      <c r="CA37" s="337"/>
      <c r="CB37" s="338"/>
      <c r="CC37" s="339">
        <f>IF(BU37="","",COUNT($BV$32:$CB$32)-CD37)</f>
        <v>0</v>
      </c>
      <c r="CD37" s="340">
        <f>IF(BU37="","",CI37+CJ37)</f>
        <v>0</v>
      </c>
      <c r="CE37" s="341">
        <f t="shared" ref="CE37:CE38" si="63">IF(BU37="","",COUNTIF(BV37:CB37,"休"))</f>
        <v>0</v>
      </c>
      <c r="CF37" s="342" t="str">
        <f>IF(CC37&lt;7,"対象外",IF(BU37="","",IFERROR(ROUND(CE37/CC37,3),"")))</f>
        <v>対象外</v>
      </c>
      <c r="CG37" s="333"/>
      <c r="CH37" s="314"/>
      <c r="CI37" s="302">
        <f>IF(BU37="","",COUNTIF(BV37:CB37,"ー"))</f>
        <v>0</v>
      </c>
      <c r="CJ37" s="302">
        <f t="shared" si="26"/>
        <v>0</v>
      </c>
      <c r="CK37" s="314"/>
      <c r="CL37" s="335" t="s">
        <v>84</v>
      </c>
      <c r="CM37" s="336"/>
      <c r="CN37" s="337"/>
      <c r="CO37" s="337"/>
      <c r="CP37" s="337"/>
      <c r="CQ37" s="337"/>
      <c r="CR37" s="337"/>
      <c r="CS37" s="338"/>
      <c r="CT37" s="339">
        <f>IF(CL37="","",COUNT($CM$32:$CS$32)-CU37)</f>
        <v>0</v>
      </c>
      <c r="CU37" s="340">
        <f>IF(CL37="","",CZ37+DA37)</f>
        <v>0</v>
      </c>
      <c r="CV37" s="341">
        <f t="shared" ref="CV37:CV39" si="64">IF(CL37="","",COUNTIF(CM37:CS37,"休"))</f>
        <v>0</v>
      </c>
      <c r="CW37" s="342" t="str">
        <f>IF(CT37&lt;7,"対象外",IF(CL37="","",IFERROR(ROUND(CV37/CT37,3),"")))</f>
        <v>対象外</v>
      </c>
      <c r="CX37" s="333"/>
      <c r="CY37" s="314"/>
      <c r="CZ37" s="270">
        <f t="shared" si="28"/>
        <v>0</v>
      </c>
      <c r="DA37" s="270">
        <f t="shared" si="29"/>
        <v>0</v>
      </c>
    </row>
    <row r="38" spans="1:105" ht="14.25" customHeight="1" x14ac:dyDescent="0.45">
      <c r="A38" s="265"/>
      <c r="B38" s="265"/>
      <c r="C38" s="335" t="s">
        <v>85</v>
      </c>
      <c r="D38" s="336"/>
      <c r="E38" s="337"/>
      <c r="F38" s="337"/>
      <c r="G38" s="337"/>
      <c r="H38" s="337"/>
      <c r="I38" s="337"/>
      <c r="J38" s="338"/>
      <c r="K38" s="339">
        <f>IF(C38="","",COUNT($D$32:$J$32)-L38)</f>
        <v>0</v>
      </c>
      <c r="L38" s="340">
        <f t="shared" si="58"/>
        <v>0</v>
      </c>
      <c r="M38" s="341">
        <f t="shared" si="59"/>
        <v>0</v>
      </c>
      <c r="N38" s="342" t="str">
        <f>IF(K38&lt;1,"対象外",IF(C38="","",IFERROR(ROUND(M38/K38,3),"")))</f>
        <v>対象外</v>
      </c>
      <c r="O38" s="333"/>
      <c r="P38" s="299"/>
      <c r="Q38" s="299">
        <f t="shared" si="13"/>
        <v>0</v>
      </c>
      <c r="R38" s="299">
        <f t="shared" si="14"/>
        <v>0</v>
      </c>
      <c r="S38" s="265"/>
      <c r="T38" s="335" t="s">
        <v>85</v>
      </c>
      <c r="U38" s="336"/>
      <c r="V38" s="337"/>
      <c r="W38" s="337"/>
      <c r="X38" s="337"/>
      <c r="Y38" s="337"/>
      <c r="Z38" s="337"/>
      <c r="AA38" s="338"/>
      <c r="AB38" s="339">
        <f>IF(T38="","",COUNT($U$32:$AA$32)-AC38)</f>
        <v>0</v>
      </c>
      <c r="AC38" s="340">
        <f>IF(T38="","",AH38+AI38)</f>
        <v>0</v>
      </c>
      <c r="AD38" s="341">
        <f t="shared" si="60"/>
        <v>0</v>
      </c>
      <c r="AE38" s="342" t="str">
        <f>IF(AB38&lt;1,"対象外",IF(T38="","",IFERROR(ROUND(AD38/AB38,3),"")))</f>
        <v>対象外</v>
      </c>
      <c r="AF38" s="333"/>
      <c r="AG38" s="343"/>
      <c r="AH38" s="344">
        <f t="shared" si="16"/>
        <v>0</v>
      </c>
      <c r="AI38" s="344">
        <f t="shared" si="17"/>
        <v>0</v>
      </c>
      <c r="AL38" s="335" t="s">
        <v>85</v>
      </c>
      <c r="AM38" s="336"/>
      <c r="AN38" s="337"/>
      <c r="AO38" s="337"/>
      <c r="AP38" s="337"/>
      <c r="AQ38" s="337"/>
      <c r="AR38" s="337"/>
      <c r="AS38" s="338"/>
      <c r="AT38" s="339">
        <f>IF(AL38="","",COUNT($AM$32:$AS$32)-AU38)</f>
        <v>0</v>
      </c>
      <c r="AU38" s="340">
        <f>IF(AL38="","",AZ38+BA38)</f>
        <v>0</v>
      </c>
      <c r="AV38" s="341">
        <f t="shared" si="61"/>
        <v>0</v>
      </c>
      <c r="AW38" s="342" t="str">
        <f>IF(AT38&lt;7,"対象外",IF(AL38="","",IFERROR(ROUND(AV38/AT38,3),"")))</f>
        <v>対象外</v>
      </c>
      <c r="AX38" s="333"/>
      <c r="AY38" s="343"/>
      <c r="AZ38" s="302">
        <f t="shared" si="19"/>
        <v>0</v>
      </c>
      <c r="BA38" s="302">
        <f t="shared" si="20"/>
        <v>0</v>
      </c>
      <c r="BC38" s="335" t="s">
        <v>85</v>
      </c>
      <c r="BD38" s="336"/>
      <c r="BE38" s="337"/>
      <c r="BF38" s="337"/>
      <c r="BG38" s="337"/>
      <c r="BH38" s="337"/>
      <c r="BI38" s="337"/>
      <c r="BJ38" s="338"/>
      <c r="BK38" s="339">
        <f>IF(BC38="","",COUNT($BD$32:$BJ$32)-BL38)</f>
        <v>0</v>
      </c>
      <c r="BL38" s="340">
        <f>IF(BC38="","",BQ38+BR38)</f>
        <v>0</v>
      </c>
      <c r="BM38" s="341">
        <f t="shared" si="62"/>
        <v>0</v>
      </c>
      <c r="BN38" s="342" t="str">
        <f>IF(BK38&lt;7,"対象外",IF(BC38="","",IFERROR(ROUND(BM38/BK38,3),"")))</f>
        <v>対象外</v>
      </c>
      <c r="BO38" s="333"/>
      <c r="BP38" s="343"/>
      <c r="BQ38" s="302">
        <f t="shared" si="22"/>
        <v>0</v>
      </c>
      <c r="BR38" s="302">
        <f t="shared" si="23"/>
        <v>0</v>
      </c>
      <c r="BU38" s="335" t="s">
        <v>85</v>
      </c>
      <c r="BV38" s="336"/>
      <c r="BW38" s="337"/>
      <c r="BX38" s="337"/>
      <c r="BY38" s="337"/>
      <c r="BZ38" s="337"/>
      <c r="CA38" s="337"/>
      <c r="CB38" s="338"/>
      <c r="CC38" s="339">
        <f>IF(BU38="","",COUNT($BV$32:$CB$32)-CD38)</f>
        <v>0</v>
      </c>
      <c r="CD38" s="340">
        <f>IF(BU38="","",CI38+CJ38)</f>
        <v>0</v>
      </c>
      <c r="CE38" s="341">
        <f t="shared" si="63"/>
        <v>0</v>
      </c>
      <c r="CF38" s="342" t="str">
        <f>IF(CC38&lt;7,"対象外",IF(BU38="","",IFERROR(ROUND(CE38/CC38,3),"")))</f>
        <v>対象外</v>
      </c>
      <c r="CG38" s="333"/>
      <c r="CH38" s="343"/>
      <c r="CI38" s="302">
        <f t="shared" si="25"/>
        <v>0</v>
      </c>
      <c r="CJ38" s="302">
        <f t="shared" si="26"/>
        <v>0</v>
      </c>
      <c r="CK38" s="343"/>
      <c r="CL38" s="335" t="s">
        <v>85</v>
      </c>
      <c r="CM38" s="336"/>
      <c r="CN38" s="337"/>
      <c r="CO38" s="337"/>
      <c r="CP38" s="337"/>
      <c r="CQ38" s="337"/>
      <c r="CR38" s="337"/>
      <c r="CS38" s="338"/>
      <c r="CT38" s="339">
        <f>IF(CL38="","",COUNT($CM$32:$CS$32)-CU38)</f>
        <v>0</v>
      </c>
      <c r="CU38" s="340">
        <f>IF(CL38="","",CZ38+DA38)</f>
        <v>0</v>
      </c>
      <c r="CV38" s="341">
        <f t="shared" si="64"/>
        <v>0</v>
      </c>
      <c r="CW38" s="342" t="str">
        <f>IF(CT38&lt;7,"対象外",IF(CL38="","",IFERROR(ROUND(CV38/CT38,3),"")))</f>
        <v>対象外</v>
      </c>
      <c r="CX38" s="333"/>
      <c r="CY38" s="343"/>
      <c r="CZ38" s="270">
        <f t="shared" si="28"/>
        <v>0</v>
      </c>
      <c r="DA38" s="270">
        <f t="shared" si="29"/>
        <v>0</v>
      </c>
    </row>
    <row r="39" spans="1:105" ht="14.25" customHeight="1" x14ac:dyDescent="0.45">
      <c r="A39" s="265"/>
      <c r="B39" s="265"/>
      <c r="C39" s="345" t="s">
        <v>86</v>
      </c>
      <c r="D39" s="346"/>
      <c r="E39" s="347"/>
      <c r="F39" s="347"/>
      <c r="G39" s="347"/>
      <c r="H39" s="347"/>
      <c r="I39" s="347"/>
      <c r="J39" s="348"/>
      <c r="K39" s="346">
        <f>IF(C39="","",COUNT($D$32:$J$32)-L39)</f>
        <v>0</v>
      </c>
      <c r="L39" s="349">
        <f t="shared" si="58"/>
        <v>0</v>
      </c>
      <c r="M39" s="350">
        <f t="shared" si="59"/>
        <v>0</v>
      </c>
      <c r="N39" s="351" t="str">
        <f>IF(K39&lt;1,"対象外",IF(C39="","",IFERROR(ROUND(M39/K39,3),"")))</f>
        <v>対象外</v>
      </c>
      <c r="O39" s="333"/>
      <c r="P39" s="299"/>
      <c r="Q39" s="299">
        <f t="shared" si="13"/>
        <v>0</v>
      </c>
      <c r="R39" s="299">
        <f t="shared" si="14"/>
        <v>0</v>
      </c>
      <c r="S39" s="265"/>
      <c r="T39" s="345" t="s">
        <v>86</v>
      </c>
      <c r="U39" s="346"/>
      <c r="V39" s="347"/>
      <c r="W39" s="347"/>
      <c r="X39" s="347"/>
      <c r="Y39" s="347"/>
      <c r="Z39" s="347"/>
      <c r="AA39" s="348"/>
      <c r="AB39" s="346">
        <f>IF(T39="","",COUNT($U$32:$AA$32)-AC39)</f>
        <v>0</v>
      </c>
      <c r="AC39" s="349">
        <f>IF(T39="","",AH39+AI39)</f>
        <v>0</v>
      </c>
      <c r="AD39" s="350">
        <f t="shared" si="60"/>
        <v>0</v>
      </c>
      <c r="AE39" s="351" t="str">
        <f>IF(AB39&lt;1,"対象外",IF(T39="","",IFERROR(ROUND(AD39/AB39,3),"")))</f>
        <v>対象外</v>
      </c>
      <c r="AF39" s="333"/>
      <c r="AG39" s="314"/>
      <c r="AH39" s="344">
        <f t="shared" si="16"/>
        <v>0</v>
      </c>
      <c r="AI39" s="344">
        <f t="shared" si="17"/>
        <v>0</v>
      </c>
      <c r="AL39" s="345" t="s">
        <v>86</v>
      </c>
      <c r="AM39" s="346"/>
      <c r="AN39" s="347"/>
      <c r="AO39" s="347"/>
      <c r="AP39" s="347"/>
      <c r="AQ39" s="347"/>
      <c r="AR39" s="347"/>
      <c r="AS39" s="348"/>
      <c r="AT39" s="346">
        <f>IF(AL39="","",COUNT($AM$32:$AS$32)-AU39)</f>
        <v>0</v>
      </c>
      <c r="AU39" s="349">
        <f>IF(AL39="","",AZ39+BA39)</f>
        <v>0</v>
      </c>
      <c r="AV39" s="350">
        <f t="shared" si="61"/>
        <v>0</v>
      </c>
      <c r="AW39" s="351" t="str">
        <f>IF(AT39&lt;7,"対象外",IF(AL39="","",IFERROR(ROUND(AV39/AT39,3),"")))</f>
        <v>対象外</v>
      </c>
      <c r="AX39" s="333"/>
      <c r="AY39" s="314"/>
      <c r="AZ39" s="302">
        <f t="shared" si="19"/>
        <v>0</v>
      </c>
      <c r="BA39" s="302">
        <f t="shared" si="20"/>
        <v>0</v>
      </c>
      <c r="BC39" s="345" t="s">
        <v>86</v>
      </c>
      <c r="BD39" s="346"/>
      <c r="BE39" s="347"/>
      <c r="BF39" s="347"/>
      <c r="BG39" s="347"/>
      <c r="BH39" s="347"/>
      <c r="BI39" s="347"/>
      <c r="BJ39" s="348"/>
      <c r="BK39" s="346">
        <f>IF(BC39="","",COUNT($BD$32:$BJ$32)-BL39)</f>
        <v>0</v>
      </c>
      <c r="BL39" s="349">
        <f>IF(BC39="","",BQ39+BR39)</f>
        <v>0</v>
      </c>
      <c r="BM39" s="350">
        <f t="shared" si="62"/>
        <v>0</v>
      </c>
      <c r="BN39" s="351" t="str">
        <f>IF(BK39&lt;7,"対象外",IF(BC39="","",IFERROR(ROUND(BM39/BK39,3),"")))</f>
        <v>対象外</v>
      </c>
      <c r="BO39" s="333"/>
      <c r="BP39" s="314"/>
      <c r="BQ39" s="302">
        <f t="shared" si="22"/>
        <v>0</v>
      </c>
      <c r="BR39" s="302">
        <f t="shared" si="23"/>
        <v>0</v>
      </c>
      <c r="BU39" s="345" t="s">
        <v>86</v>
      </c>
      <c r="BV39" s="346"/>
      <c r="BW39" s="347"/>
      <c r="BX39" s="347"/>
      <c r="BY39" s="347"/>
      <c r="BZ39" s="347"/>
      <c r="CA39" s="347"/>
      <c r="CB39" s="348"/>
      <c r="CC39" s="346">
        <f>IF(BU39="","",COUNT($BV$32:$CB$32)-CD39)</f>
        <v>0</v>
      </c>
      <c r="CD39" s="349">
        <f>IF(BU39="","",CI39+CJ39)</f>
        <v>0</v>
      </c>
      <c r="CE39" s="350">
        <f>IF(BU39="","",COUNTIF(BV39:CB39,"休"))</f>
        <v>0</v>
      </c>
      <c r="CF39" s="351" t="str">
        <f>IF(CC39&lt;7,"対象外",IF(BU39="","",IFERROR(ROUND(CE39/CC39,3),"")))</f>
        <v>対象外</v>
      </c>
      <c r="CG39" s="333"/>
      <c r="CH39" s="314"/>
      <c r="CI39" s="302">
        <f t="shared" si="25"/>
        <v>0</v>
      </c>
      <c r="CJ39" s="302">
        <f t="shared" si="26"/>
        <v>0</v>
      </c>
      <c r="CK39" s="314"/>
      <c r="CL39" s="345" t="s">
        <v>86</v>
      </c>
      <c r="CM39" s="346"/>
      <c r="CN39" s="347"/>
      <c r="CO39" s="347"/>
      <c r="CP39" s="347"/>
      <c r="CQ39" s="347"/>
      <c r="CR39" s="347"/>
      <c r="CS39" s="348"/>
      <c r="CT39" s="346">
        <f>IF(CL39="","",COUNT($CM$32:$CS$32)-CU39)</f>
        <v>0</v>
      </c>
      <c r="CU39" s="349">
        <f>IF(CL39="","",CZ39+DA39)</f>
        <v>0</v>
      </c>
      <c r="CV39" s="350">
        <f t="shared" si="64"/>
        <v>0</v>
      </c>
      <c r="CW39" s="351" t="str">
        <f>IF(CT39&lt;7,"対象外",IF(CL39="","",IFERROR(ROUND(CV39/CT39,3),"")))</f>
        <v>対象外</v>
      </c>
      <c r="CX39" s="333"/>
      <c r="CY39" s="314"/>
      <c r="CZ39" s="270">
        <f t="shared" si="28"/>
        <v>0</v>
      </c>
      <c r="DA39" s="270">
        <f t="shared" si="29"/>
        <v>0</v>
      </c>
    </row>
    <row r="40" spans="1:105" ht="14.25" customHeight="1" x14ac:dyDescent="0.45">
      <c r="A40" s="265"/>
      <c r="B40" s="265"/>
      <c r="C40" s="318" t="s">
        <v>33</v>
      </c>
      <c r="D40" s="319"/>
      <c r="E40" s="320"/>
      <c r="F40" s="320"/>
      <c r="G40" s="320"/>
      <c r="H40" s="320"/>
      <c r="I40" s="320"/>
      <c r="J40" s="321"/>
      <c r="K40" s="322"/>
      <c r="L40" s="323"/>
      <c r="M40" s="323"/>
      <c r="N40" s="324"/>
      <c r="O40" s="333"/>
      <c r="P40" s="299"/>
      <c r="Q40" s="299">
        <f t="shared" si="13"/>
        <v>0</v>
      </c>
      <c r="R40" s="299">
        <f t="shared" si="14"/>
        <v>0</v>
      </c>
      <c r="S40" s="265"/>
      <c r="T40" s="318" t="s">
        <v>33</v>
      </c>
      <c r="U40" s="319"/>
      <c r="V40" s="320"/>
      <c r="W40" s="320"/>
      <c r="X40" s="320"/>
      <c r="Y40" s="320"/>
      <c r="Z40" s="320"/>
      <c r="AA40" s="321"/>
      <c r="AB40" s="322"/>
      <c r="AC40" s="323"/>
      <c r="AD40" s="323"/>
      <c r="AE40" s="324"/>
      <c r="AF40" s="333"/>
      <c r="AG40" s="314"/>
      <c r="AH40" s="344">
        <f t="shared" si="16"/>
        <v>0</v>
      </c>
      <c r="AI40" s="344">
        <f t="shared" si="17"/>
        <v>0</v>
      </c>
      <c r="AL40" s="318" t="s">
        <v>33</v>
      </c>
      <c r="AM40" s="319"/>
      <c r="AN40" s="320"/>
      <c r="AO40" s="320"/>
      <c r="AP40" s="320"/>
      <c r="AQ40" s="320"/>
      <c r="AR40" s="320"/>
      <c r="AS40" s="321"/>
      <c r="AT40" s="322"/>
      <c r="AU40" s="323"/>
      <c r="AV40" s="323"/>
      <c r="AW40" s="324"/>
      <c r="AX40" s="333"/>
      <c r="AY40" s="314"/>
      <c r="AZ40" s="302">
        <f t="shared" si="19"/>
        <v>0</v>
      </c>
      <c r="BA40" s="302">
        <f t="shared" si="20"/>
        <v>0</v>
      </c>
      <c r="BC40" s="318" t="s">
        <v>33</v>
      </c>
      <c r="BD40" s="319"/>
      <c r="BE40" s="320"/>
      <c r="BF40" s="320"/>
      <c r="BG40" s="320"/>
      <c r="BH40" s="320"/>
      <c r="BI40" s="320"/>
      <c r="BJ40" s="321"/>
      <c r="BK40" s="322"/>
      <c r="BL40" s="323"/>
      <c r="BM40" s="323"/>
      <c r="BN40" s="324"/>
      <c r="BO40" s="333"/>
      <c r="BP40" s="314"/>
      <c r="BQ40" s="302">
        <f t="shared" si="22"/>
        <v>0</v>
      </c>
      <c r="BR40" s="302">
        <f t="shared" si="23"/>
        <v>0</v>
      </c>
      <c r="BU40" s="318" t="s">
        <v>33</v>
      </c>
      <c r="BV40" s="319"/>
      <c r="BW40" s="320"/>
      <c r="BX40" s="320"/>
      <c r="BY40" s="320"/>
      <c r="BZ40" s="320"/>
      <c r="CA40" s="320"/>
      <c r="CB40" s="321"/>
      <c r="CC40" s="322"/>
      <c r="CD40" s="323"/>
      <c r="CE40" s="323"/>
      <c r="CF40" s="324"/>
      <c r="CG40" s="333"/>
      <c r="CH40" s="314"/>
      <c r="CI40" s="302">
        <f t="shared" si="25"/>
        <v>0</v>
      </c>
      <c r="CJ40" s="302">
        <f t="shared" si="26"/>
        <v>0</v>
      </c>
      <c r="CK40" s="314"/>
      <c r="CL40" s="318" t="s">
        <v>33</v>
      </c>
      <c r="CM40" s="319"/>
      <c r="CN40" s="320"/>
      <c r="CO40" s="320"/>
      <c r="CP40" s="320"/>
      <c r="CQ40" s="320"/>
      <c r="CR40" s="320"/>
      <c r="CS40" s="321"/>
      <c r="CT40" s="322"/>
      <c r="CU40" s="323"/>
      <c r="CV40" s="323"/>
      <c r="CW40" s="324"/>
      <c r="CX40" s="333"/>
      <c r="CY40" s="314"/>
      <c r="CZ40" s="270">
        <f t="shared" si="28"/>
        <v>0</v>
      </c>
      <c r="DA40" s="270">
        <f t="shared" si="29"/>
        <v>0</v>
      </c>
    </row>
    <row r="41" spans="1:105" ht="14.25" customHeight="1" x14ac:dyDescent="0.45">
      <c r="A41" s="265"/>
      <c r="B41" s="265"/>
      <c r="C41" s="326"/>
      <c r="D41" s="327"/>
      <c r="E41" s="328"/>
      <c r="F41" s="328"/>
      <c r="G41" s="328"/>
      <c r="H41" s="328"/>
      <c r="I41" s="328"/>
      <c r="J41" s="329"/>
      <c r="K41" s="330"/>
      <c r="L41" s="331"/>
      <c r="M41" s="331"/>
      <c r="N41" s="332"/>
      <c r="O41" s="333"/>
      <c r="P41" s="299"/>
      <c r="Q41" s="299" t="str">
        <f t="shared" si="13"/>
        <v/>
      </c>
      <c r="R41" s="299" t="str">
        <f t="shared" si="14"/>
        <v/>
      </c>
      <c r="S41" s="265"/>
      <c r="T41" s="326"/>
      <c r="U41" s="327"/>
      <c r="V41" s="328"/>
      <c r="W41" s="328"/>
      <c r="X41" s="328"/>
      <c r="Y41" s="328"/>
      <c r="Z41" s="328"/>
      <c r="AA41" s="329"/>
      <c r="AB41" s="330"/>
      <c r="AC41" s="331"/>
      <c r="AD41" s="331"/>
      <c r="AE41" s="332"/>
      <c r="AF41" s="333"/>
      <c r="AG41" s="314"/>
      <c r="AH41" s="344" t="str">
        <f t="shared" si="16"/>
        <v/>
      </c>
      <c r="AI41" s="344" t="str">
        <f t="shared" si="17"/>
        <v/>
      </c>
      <c r="AL41" s="326"/>
      <c r="AM41" s="327"/>
      <c r="AN41" s="328"/>
      <c r="AO41" s="328"/>
      <c r="AP41" s="328"/>
      <c r="AQ41" s="328"/>
      <c r="AR41" s="328"/>
      <c r="AS41" s="329"/>
      <c r="AT41" s="330"/>
      <c r="AU41" s="331"/>
      <c r="AV41" s="331"/>
      <c r="AW41" s="332"/>
      <c r="AX41" s="333"/>
      <c r="AY41" s="314"/>
      <c r="AZ41" s="302" t="str">
        <f t="shared" si="19"/>
        <v/>
      </c>
      <c r="BA41" s="302" t="str">
        <f t="shared" si="20"/>
        <v/>
      </c>
      <c r="BC41" s="326"/>
      <c r="BD41" s="327"/>
      <c r="BE41" s="328"/>
      <c r="BF41" s="328"/>
      <c r="BG41" s="328"/>
      <c r="BH41" s="328"/>
      <c r="BI41" s="328"/>
      <c r="BJ41" s="329"/>
      <c r="BK41" s="330"/>
      <c r="BL41" s="331"/>
      <c r="BM41" s="331"/>
      <c r="BN41" s="332"/>
      <c r="BO41" s="333"/>
      <c r="BP41" s="314"/>
      <c r="BQ41" s="302" t="str">
        <f t="shared" si="22"/>
        <v/>
      </c>
      <c r="BR41" s="302" t="str">
        <f t="shared" si="23"/>
        <v/>
      </c>
      <c r="BU41" s="326"/>
      <c r="BV41" s="327"/>
      <c r="BW41" s="328"/>
      <c r="BX41" s="328"/>
      <c r="BY41" s="328"/>
      <c r="BZ41" s="328"/>
      <c r="CA41" s="328"/>
      <c r="CB41" s="329"/>
      <c r="CC41" s="330"/>
      <c r="CD41" s="331"/>
      <c r="CE41" s="331"/>
      <c r="CF41" s="332"/>
      <c r="CG41" s="333"/>
      <c r="CH41" s="314"/>
      <c r="CI41" s="302" t="str">
        <f t="shared" si="25"/>
        <v/>
      </c>
      <c r="CJ41" s="302" t="str">
        <f t="shared" si="26"/>
        <v/>
      </c>
      <c r="CK41" s="314"/>
      <c r="CL41" s="326"/>
      <c r="CM41" s="327"/>
      <c r="CN41" s="328"/>
      <c r="CO41" s="328"/>
      <c r="CP41" s="328"/>
      <c r="CQ41" s="328"/>
      <c r="CR41" s="328"/>
      <c r="CS41" s="329"/>
      <c r="CT41" s="330"/>
      <c r="CU41" s="331"/>
      <c r="CV41" s="331"/>
      <c r="CW41" s="332"/>
      <c r="CX41" s="333"/>
      <c r="CY41" s="314"/>
      <c r="CZ41" s="270" t="str">
        <f t="shared" si="28"/>
        <v/>
      </c>
      <c r="DA41" s="270" t="str">
        <f t="shared" si="29"/>
        <v/>
      </c>
    </row>
    <row r="42" spans="1:105" ht="14.25" customHeight="1" x14ac:dyDescent="0.45">
      <c r="A42" s="265"/>
      <c r="B42" s="265"/>
      <c r="C42" s="352" t="s">
        <v>83</v>
      </c>
      <c r="D42" s="339"/>
      <c r="E42" s="353"/>
      <c r="F42" s="353"/>
      <c r="G42" s="353"/>
      <c r="H42" s="353"/>
      <c r="I42" s="353"/>
      <c r="J42" s="354"/>
      <c r="K42" s="355">
        <f>IF(C42="","",COUNT($D$32:$J$32)-L42)</f>
        <v>0</v>
      </c>
      <c r="L42" s="356">
        <f t="shared" ref="L42:L44" si="65">IF(C42="","",Q42+R42)</f>
        <v>0</v>
      </c>
      <c r="M42" s="356">
        <f t="shared" ref="M42:M44" si="66">IF(C42="","",COUNTIF(D42:J42,"休"))</f>
        <v>0</v>
      </c>
      <c r="N42" s="357" t="str">
        <f>IF(K42&lt;1,"対象外",IF(C42="","",IFERROR(ROUND(M42/K42,3),"")))</f>
        <v>対象外</v>
      </c>
      <c r="O42" s="333"/>
      <c r="P42" s="299"/>
      <c r="Q42" s="299">
        <f t="shared" si="13"/>
        <v>0</v>
      </c>
      <c r="R42" s="299">
        <f t="shared" si="14"/>
        <v>0</v>
      </c>
      <c r="S42" s="265"/>
      <c r="T42" s="352" t="s">
        <v>83</v>
      </c>
      <c r="U42" s="339"/>
      <c r="V42" s="353"/>
      <c r="W42" s="353"/>
      <c r="X42" s="353"/>
      <c r="Y42" s="353"/>
      <c r="Z42" s="353"/>
      <c r="AA42" s="354"/>
      <c r="AB42" s="355">
        <f>IF(T42="","",COUNT($U$32:$AA$32)-AC42)</f>
        <v>0</v>
      </c>
      <c r="AC42" s="356">
        <f>IF(T42="","",AH42+AI42)</f>
        <v>0</v>
      </c>
      <c r="AD42" s="356">
        <f t="shared" ref="AD42:AD44" si="67">IF(T42="","",COUNTIF(U42:AA42,"休"))</f>
        <v>0</v>
      </c>
      <c r="AE42" s="357" t="str">
        <f>IF(AB42&lt;1,"対象外",IF(T42="","",IFERROR(ROUND(AD42/AB42,3),"")))</f>
        <v>対象外</v>
      </c>
      <c r="AF42" s="333"/>
      <c r="AG42" s="358"/>
      <c r="AH42" s="344">
        <f t="shared" si="16"/>
        <v>0</v>
      </c>
      <c r="AI42" s="344">
        <f t="shared" si="17"/>
        <v>0</v>
      </c>
      <c r="AL42" s="352" t="s">
        <v>83</v>
      </c>
      <c r="AM42" s="339"/>
      <c r="AN42" s="353"/>
      <c r="AO42" s="353"/>
      <c r="AP42" s="353"/>
      <c r="AQ42" s="353"/>
      <c r="AR42" s="353"/>
      <c r="AS42" s="354"/>
      <c r="AT42" s="355">
        <f>IF(AL42="","",COUNT($AM$32:$AS$32)-AU42)</f>
        <v>0</v>
      </c>
      <c r="AU42" s="356">
        <f>IF(AL42="","",AZ42+BA42)</f>
        <v>0</v>
      </c>
      <c r="AV42" s="356">
        <f t="shared" ref="AV42:AV44" si="68">IF(AL42="","",COUNTIF(AM42:AS42,"休"))</f>
        <v>0</v>
      </c>
      <c r="AW42" s="357" t="str">
        <f>IF(AT42&lt;7,"対象外",IF(AL42="","",IFERROR(ROUND(AV42/AT42,3),"")))</f>
        <v>対象外</v>
      </c>
      <c r="AX42" s="333"/>
      <c r="AY42" s="358"/>
      <c r="AZ42" s="302">
        <f t="shared" si="19"/>
        <v>0</v>
      </c>
      <c r="BA42" s="302">
        <f t="shared" si="20"/>
        <v>0</v>
      </c>
      <c r="BC42" s="352" t="s">
        <v>83</v>
      </c>
      <c r="BD42" s="339"/>
      <c r="BE42" s="353"/>
      <c r="BF42" s="353"/>
      <c r="BG42" s="353"/>
      <c r="BH42" s="353"/>
      <c r="BI42" s="353"/>
      <c r="BJ42" s="354"/>
      <c r="BK42" s="355">
        <f>IF(BC42="","",COUNT($BD$32:$BJ$32)-BL42)</f>
        <v>0</v>
      </c>
      <c r="BL42" s="356">
        <f>IF(BC42="","",BQ42+BR42)</f>
        <v>0</v>
      </c>
      <c r="BM42" s="356">
        <f t="shared" ref="BM42:BM44" si="69">IF(BC42="","",COUNTIF(BD42:BJ42,"休"))</f>
        <v>0</v>
      </c>
      <c r="BN42" s="357" t="str">
        <f>IF(BK42&lt;7,"対象外",IF(BC42="","",IFERROR(ROUND(BM42/BK42,3),"")))</f>
        <v>対象外</v>
      </c>
      <c r="BO42" s="333"/>
      <c r="BP42" s="358"/>
      <c r="BQ42" s="302">
        <f t="shared" si="22"/>
        <v>0</v>
      </c>
      <c r="BR42" s="302">
        <f t="shared" si="23"/>
        <v>0</v>
      </c>
      <c r="BU42" s="352" t="s">
        <v>83</v>
      </c>
      <c r="BV42" s="339"/>
      <c r="BW42" s="353"/>
      <c r="BX42" s="353"/>
      <c r="BY42" s="353"/>
      <c r="BZ42" s="353"/>
      <c r="CA42" s="353"/>
      <c r="CB42" s="354"/>
      <c r="CC42" s="355">
        <f>IF(BU42="","",COUNT($BV$32:$CB$32)-CD42)</f>
        <v>0</v>
      </c>
      <c r="CD42" s="356">
        <f>IF(BU42="","",CI42+CJ42)</f>
        <v>0</v>
      </c>
      <c r="CE42" s="356">
        <f t="shared" ref="CE42:CE44" si="70">IF(BU42="","",COUNTIF(BV42:CB42,"休"))</f>
        <v>0</v>
      </c>
      <c r="CF42" s="357" t="str">
        <f>IF(CC42&lt;7,"対象外",IF(BU42="","",IFERROR(ROUND(CE42/CC42,3),"")))</f>
        <v>対象外</v>
      </c>
      <c r="CG42" s="333"/>
      <c r="CH42" s="358"/>
      <c r="CI42" s="302">
        <f t="shared" si="25"/>
        <v>0</v>
      </c>
      <c r="CJ42" s="302">
        <f t="shared" si="26"/>
        <v>0</v>
      </c>
      <c r="CK42" s="314"/>
      <c r="CL42" s="352" t="s">
        <v>83</v>
      </c>
      <c r="CM42" s="339"/>
      <c r="CN42" s="353"/>
      <c r="CO42" s="353"/>
      <c r="CP42" s="353"/>
      <c r="CQ42" s="353"/>
      <c r="CR42" s="353"/>
      <c r="CS42" s="354"/>
      <c r="CT42" s="355">
        <f>IF(CL42="","",COUNT($CM$32:$CS$32)-CU42)</f>
        <v>0</v>
      </c>
      <c r="CU42" s="356">
        <f>IF(CL42="","",CZ42+DA42)</f>
        <v>0</v>
      </c>
      <c r="CV42" s="356">
        <f t="shared" ref="CV42:CV44" si="71">IF(CL42="","",COUNTIF(CM42:CS42,"休"))</f>
        <v>0</v>
      </c>
      <c r="CW42" s="357" t="str">
        <f>IF(CT42&lt;7,"対象外",IF(CL42="","",IFERROR(ROUND(CV42/CT42,3),"")))</f>
        <v>対象外</v>
      </c>
      <c r="CX42" s="333"/>
      <c r="CY42" s="358"/>
      <c r="CZ42" s="270">
        <f t="shared" si="28"/>
        <v>0</v>
      </c>
      <c r="DA42" s="270">
        <f t="shared" si="29"/>
        <v>0</v>
      </c>
    </row>
    <row r="43" spans="1:105" ht="14.25" customHeight="1" x14ac:dyDescent="0.45">
      <c r="A43" s="265"/>
      <c r="B43" s="265"/>
      <c r="C43" s="335" t="s">
        <v>84</v>
      </c>
      <c r="D43" s="336"/>
      <c r="E43" s="337"/>
      <c r="F43" s="337"/>
      <c r="G43" s="337"/>
      <c r="H43" s="337"/>
      <c r="I43" s="337"/>
      <c r="J43" s="338"/>
      <c r="K43" s="336">
        <f>IF(C43="","",COUNT($D$32:$J$32)-L43)</f>
        <v>0</v>
      </c>
      <c r="L43" s="361">
        <f t="shared" si="65"/>
        <v>0</v>
      </c>
      <c r="M43" s="361">
        <f t="shared" si="66"/>
        <v>0</v>
      </c>
      <c r="N43" s="362" t="str">
        <f>IF(K43&lt;1,"対象外",IF(C43="","",IFERROR(ROUND(M43/K43,3),"")))</f>
        <v>対象外</v>
      </c>
      <c r="O43" s="333"/>
      <c r="P43" s="299"/>
      <c r="Q43" s="299">
        <f t="shared" si="13"/>
        <v>0</v>
      </c>
      <c r="R43" s="299">
        <f t="shared" si="14"/>
        <v>0</v>
      </c>
      <c r="S43" s="265"/>
      <c r="T43" s="335" t="s">
        <v>84</v>
      </c>
      <c r="U43" s="336"/>
      <c r="V43" s="337"/>
      <c r="W43" s="337"/>
      <c r="X43" s="337"/>
      <c r="Y43" s="337"/>
      <c r="Z43" s="337"/>
      <c r="AA43" s="338"/>
      <c r="AB43" s="336">
        <f>IF(T43="","",COUNT($U$32:$AA$32)-AC43)</f>
        <v>0</v>
      </c>
      <c r="AC43" s="361">
        <f>IF(T43="","",AH43+AI43)</f>
        <v>0</v>
      </c>
      <c r="AD43" s="361">
        <f t="shared" si="67"/>
        <v>0</v>
      </c>
      <c r="AE43" s="362" t="str">
        <f>IF(AB43&lt;1,"対象外",IF(T43="","",IFERROR(ROUND(AD43/AB43,3),"")))</f>
        <v>対象外</v>
      </c>
      <c r="AF43" s="333"/>
      <c r="AG43" s="358"/>
      <c r="AH43" s="344">
        <f t="shared" si="16"/>
        <v>0</v>
      </c>
      <c r="AI43" s="344">
        <f t="shared" si="17"/>
        <v>0</v>
      </c>
      <c r="AL43" s="335" t="s">
        <v>84</v>
      </c>
      <c r="AM43" s="336"/>
      <c r="AN43" s="337"/>
      <c r="AO43" s="337"/>
      <c r="AP43" s="337"/>
      <c r="AQ43" s="337"/>
      <c r="AR43" s="337"/>
      <c r="AS43" s="338"/>
      <c r="AT43" s="336">
        <f>IF(AL43="","",COUNT($AM$32:$AS$32)-AU43)</f>
        <v>0</v>
      </c>
      <c r="AU43" s="361">
        <f>IF(AL43="","",AZ43+BA43)</f>
        <v>0</v>
      </c>
      <c r="AV43" s="361">
        <f t="shared" si="68"/>
        <v>0</v>
      </c>
      <c r="AW43" s="362" t="str">
        <f>IF(AT43&lt;7,"対象外",IF(AL43="","",IFERROR(ROUND(AV43/AT43,3),"")))</f>
        <v>対象外</v>
      </c>
      <c r="AX43" s="333"/>
      <c r="AY43" s="358"/>
      <c r="AZ43" s="302">
        <f t="shared" si="19"/>
        <v>0</v>
      </c>
      <c r="BA43" s="302">
        <f t="shared" si="20"/>
        <v>0</v>
      </c>
      <c r="BC43" s="335" t="s">
        <v>84</v>
      </c>
      <c r="BD43" s="336"/>
      <c r="BE43" s="337"/>
      <c r="BF43" s="337"/>
      <c r="BG43" s="337"/>
      <c r="BH43" s="337"/>
      <c r="BI43" s="337"/>
      <c r="BJ43" s="338"/>
      <c r="BK43" s="336">
        <f>IF(BC43="","",COUNT($BD$32:$BJ$32)-BL43)</f>
        <v>0</v>
      </c>
      <c r="BL43" s="361">
        <f>IF(BC43="","",BQ43+BR43)</f>
        <v>0</v>
      </c>
      <c r="BM43" s="361">
        <f t="shared" si="69"/>
        <v>0</v>
      </c>
      <c r="BN43" s="362" t="str">
        <f>IF(BK43&lt;7,"対象外",IF(BC43="","",IFERROR(ROUND(BM43/BK43,3),"")))</f>
        <v>対象外</v>
      </c>
      <c r="BO43" s="333"/>
      <c r="BP43" s="358"/>
      <c r="BQ43" s="302">
        <f t="shared" si="22"/>
        <v>0</v>
      </c>
      <c r="BR43" s="302">
        <f t="shared" si="23"/>
        <v>0</v>
      </c>
      <c r="BU43" s="335" t="s">
        <v>84</v>
      </c>
      <c r="BV43" s="336"/>
      <c r="BW43" s="337"/>
      <c r="BX43" s="337"/>
      <c r="BY43" s="337"/>
      <c r="BZ43" s="337"/>
      <c r="CA43" s="337"/>
      <c r="CB43" s="338"/>
      <c r="CC43" s="336">
        <f>IF(BU43="","",COUNT($BV$32:$CB$32)-CD43)</f>
        <v>0</v>
      </c>
      <c r="CD43" s="361">
        <f>IF(BU43="","",CI43+CJ43)</f>
        <v>0</v>
      </c>
      <c r="CE43" s="361">
        <f t="shared" si="70"/>
        <v>0</v>
      </c>
      <c r="CF43" s="362" t="str">
        <f>IF(CC43&lt;7,"対象外",IF(BU43="","",IFERROR(ROUND(CE43/CC43,3),"")))</f>
        <v>対象外</v>
      </c>
      <c r="CG43" s="333"/>
      <c r="CH43" s="358"/>
      <c r="CI43" s="302">
        <f t="shared" si="25"/>
        <v>0</v>
      </c>
      <c r="CJ43" s="302">
        <f t="shared" si="26"/>
        <v>0</v>
      </c>
      <c r="CK43" s="314"/>
      <c r="CL43" s="335" t="s">
        <v>84</v>
      </c>
      <c r="CM43" s="336"/>
      <c r="CN43" s="337"/>
      <c r="CO43" s="337"/>
      <c r="CP43" s="337"/>
      <c r="CQ43" s="337"/>
      <c r="CR43" s="337"/>
      <c r="CS43" s="338"/>
      <c r="CT43" s="336">
        <f>IF(CL43="","",COUNT($CM$32:$CS$32)-CU43)</f>
        <v>0</v>
      </c>
      <c r="CU43" s="361">
        <f>IF(CL43="","",CZ43+DA43)</f>
        <v>0</v>
      </c>
      <c r="CV43" s="361">
        <f t="shared" si="71"/>
        <v>0</v>
      </c>
      <c r="CW43" s="362" t="str">
        <f>IF(CT43&lt;7,"対象外",IF(CL43="","",IFERROR(ROUND(CV43/CT43,3),"")))</f>
        <v>対象外</v>
      </c>
      <c r="CX43" s="333"/>
      <c r="CY43" s="358"/>
      <c r="CZ43" s="270">
        <f t="shared" si="28"/>
        <v>0</v>
      </c>
      <c r="DA43" s="270">
        <f t="shared" si="29"/>
        <v>0</v>
      </c>
    </row>
    <row r="44" spans="1:105" ht="14.25" customHeight="1" x14ac:dyDescent="0.45">
      <c r="A44" s="265"/>
      <c r="B44" s="265"/>
      <c r="C44" s="335" t="s">
        <v>85</v>
      </c>
      <c r="D44" s="336"/>
      <c r="E44" s="337"/>
      <c r="F44" s="337"/>
      <c r="G44" s="337"/>
      <c r="H44" s="337"/>
      <c r="I44" s="337"/>
      <c r="J44" s="338"/>
      <c r="K44" s="336">
        <f>IF(C44="","",COUNT($D$32:$J$32)-L44)</f>
        <v>0</v>
      </c>
      <c r="L44" s="361">
        <f t="shared" si="65"/>
        <v>0</v>
      </c>
      <c r="M44" s="361">
        <f t="shared" si="66"/>
        <v>0</v>
      </c>
      <c r="N44" s="362" t="str">
        <f>IF(K44&lt;1,"対象外",IF(C44="","",IFERROR(ROUND(M44/K44,3),"")))</f>
        <v>対象外</v>
      </c>
      <c r="O44" s="333"/>
      <c r="P44" s="299"/>
      <c r="Q44" s="299">
        <f t="shared" si="13"/>
        <v>0</v>
      </c>
      <c r="R44" s="299">
        <f t="shared" si="14"/>
        <v>0</v>
      </c>
      <c r="S44" s="265"/>
      <c r="T44" s="335" t="s">
        <v>85</v>
      </c>
      <c r="U44" s="336"/>
      <c r="V44" s="337"/>
      <c r="W44" s="337"/>
      <c r="X44" s="337"/>
      <c r="Y44" s="337"/>
      <c r="Z44" s="337"/>
      <c r="AA44" s="338"/>
      <c r="AB44" s="336">
        <f>IF(T44="","",COUNT($U$32:$AA$32)-AC44)</f>
        <v>0</v>
      </c>
      <c r="AC44" s="361">
        <f>IF(T44="","",AH44+AI44)</f>
        <v>0</v>
      </c>
      <c r="AD44" s="361">
        <f t="shared" si="67"/>
        <v>0</v>
      </c>
      <c r="AE44" s="362" t="str">
        <f>IF(AB44&lt;1,"対象外",IF(T44="","",IFERROR(ROUND(AD44/AB44,3),"")))</f>
        <v>対象外</v>
      </c>
      <c r="AF44" s="333"/>
      <c r="AG44" s="358"/>
      <c r="AH44" s="344">
        <f t="shared" si="16"/>
        <v>0</v>
      </c>
      <c r="AI44" s="344">
        <f t="shared" si="17"/>
        <v>0</v>
      </c>
      <c r="AL44" s="335" t="s">
        <v>85</v>
      </c>
      <c r="AM44" s="336"/>
      <c r="AN44" s="337"/>
      <c r="AO44" s="337"/>
      <c r="AP44" s="337"/>
      <c r="AQ44" s="337"/>
      <c r="AR44" s="337"/>
      <c r="AS44" s="338"/>
      <c r="AT44" s="336">
        <f>IF(AL44="","",COUNT($AM$32:$AS$32)-AU44)</f>
        <v>0</v>
      </c>
      <c r="AU44" s="361">
        <f>IF(AL44="","",AZ44+BA44)</f>
        <v>0</v>
      </c>
      <c r="AV44" s="361">
        <f t="shared" si="68"/>
        <v>0</v>
      </c>
      <c r="AW44" s="362" t="str">
        <f>IF(AT44&lt;7,"対象外",IF(AL44="","",IFERROR(ROUND(AV44/AT44,3),"")))</f>
        <v>対象外</v>
      </c>
      <c r="AX44" s="333"/>
      <c r="AY44" s="358"/>
      <c r="AZ44" s="302">
        <f t="shared" si="19"/>
        <v>0</v>
      </c>
      <c r="BA44" s="302">
        <f t="shared" si="20"/>
        <v>0</v>
      </c>
      <c r="BC44" s="335" t="s">
        <v>85</v>
      </c>
      <c r="BD44" s="336"/>
      <c r="BE44" s="337"/>
      <c r="BF44" s="337"/>
      <c r="BG44" s="337"/>
      <c r="BH44" s="337"/>
      <c r="BI44" s="337"/>
      <c r="BJ44" s="338"/>
      <c r="BK44" s="336">
        <f>IF(BC44="","",COUNT($BD$32:$BJ$32)-BL44)</f>
        <v>0</v>
      </c>
      <c r="BL44" s="361">
        <f>IF(BC44="","",BQ44+BR44)</f>
        <v>0</v>
      </c>
      <c r="BM44" s="361">
        <f t="shared" si="69"/>
        <v>0</v>
      </c>
      <c r="BN44" s="362" t="str">
        <f>IF(BK44&lt;7,"対象外",IF(BC44="","",IFERROR(ROUND(BM44/BK44,3),"")))</f>
        <v>対象外</v>
      </c>
      <c r="BO44" s="333"/>
      <c r="BP44" s="358"/>
      <c r="BQ44" s="302">
        <f t="shared" si="22"/>
        <v>0</v>
      </c>
      <c r="BR44" s="302">
        <f t="shared" si="23"/>
        <v>0</v>
      </c>
      <c r="BU44" s="335" t="s">
        <v>85</v>
      </c>
      <c r="BV44" s="336"/>
      <c r="BW44" s="337"/>
      <c r="BX44" s="337"/>
      <c r="BY44" s="337"/>
      <c r="BZ44" s="337"/>
      <c r="CA44" s="337"/>
      <c r="CB44" s="338"/>
      <c r="CC44" s="336">
        <f>IF(BU44="","",COUNT($BV$32:$CB$32)-CD44)</f>
        <v>0</v>
      </c>
      <c r="CD44" s="361">
        <f>IF(BU44="","",CI44+CJ44)</f>
        <v>0</v>
      </c>
      <c r="CE44" s="361">
        <f t="shared" si="70"/>
        <v>0</v>
      </c>
      <c r="CF44" s="362" t="str">
        <f>IF(CC44&lt;7,"対象外",IF(BU44="","",IFERROR(ROUND(CE44/CC44,3),"")))</f>
        <v>対象外</v>
      </c>
      <c r="CG44" s="333"/>
      <c r="CH44" s="358"/>
      <c r="CI44" s="302">
        <f t="shared" si="25"/>
        <v>0</v>
      </c>
      <c r="CJ44" s="302">
        <f t="shared" si="26"/>
        <v>0</v>
      </c>
      <c r="CK44" s="314"/>
      <c r="CL44" s="335" t="s">
        <v>85</v>
      </c>
      <c r="CM44" s="336"/>
      <c r="CN44" s="337"/>
      <c r="CO44" s="337"/>
      <c r="CP44" s="337"/>
      <c r="CQ44" s="337"/>
      <c r="CR44" s="337"/>
      <c r="CS44" s="338"/>
      <c r="CT44" s="336">
        <f>IF(CL44="","",COUNT($CM$32:$CS$32)-CU44)</f>
        <v>0</v>
      </c>
      <c r="CU44" s="361">
        <f>IF(CL44="","",CZ44+DA44)</f>
        <v>0</v>
      </c>
      <c r="CV44" s="361">
        <f t="shared" si="71"/>
        <v>0</v>
      </c>
      <c r="CW44" s="362" t="str">
        <f>IF(CT44&lt;7,"対象外",IF(CL44="","",IFERROR(ROUND(CV44/CT44,3),"")))</f>
        <v>対象外</v>
      </c>
      <c r="CX44" s="333"/>
      <c r="CY44" s="358"/>
      <c r="CZ44" s="270">
        <f t="shared" si="28"/>
        <v>0</v>
      </c>
      <c r="DA44" s="270">
        <f t="shared" si="29"/>
        <v>0</v>
      </c>
    </row>
    <row r="45" spans="1:105" ht="14.25" customHeight="1" x14ac:dyDescent="0.45">
      <c r="A45" s="265"/>
      <c r="B45" s="265"/>
      <c r="C45" s="318" t="s">
        <v>34</v>
      </c>
      <c r="D45" s="319"/>
      <c r="E45" s="320"/>
      <c r="F45" s="320"/>
      <c r="G45" s="320"/>
      <c r="H45" s="320"/>
      <c r="I45" s="320"/>
      <c r="J45" s="321"/>
      <c r="K45" s="322"/>
      <c r="L45" s="323"/>
      <c r="M45" s="323"/>
      <c r="N45" s="324"/>
      <c r="O45" s="333"/>
      <c r="P45" s="299"/>
      <c r="Q45" s="299">
        <f t="shared" si="13"/>
        <v>0</v>
      </c>
      <c r="R45" s="299">
        <f t="shared" si="14"/>
        <v>0</v>
      </c>
      <c r="S45" s="265"/>
      <c r="T45" s="318" t="s">
        <v>34</v>
      </c>
      <c r="U45" s="319"/>
      <c r="V45" s="320"/>
      <c r="W45" s="320"/>
      <c r="X45" s="320"/>
      <c r="Y45" s="320"/>
      <c r="Z45" s="320"/>
      <c r="AA45" s="321"/>
      <c r="AB45" s="322"/>
      <c r="AC45" s="323"/>
      <c r="AD45" s="323"/>
      <c r="AE45" s="324"/>
      <c r="AF45" s="333"/>
      <c r="AG45" s="314"/>
      <c r="AH45" s="344">
        <f t="shared" si="16"/>
        <v>0</v>
      </c>
      <c r="AI45" s="344">
        <f t="shared" si="17"/>
        <v>0</v>
      </c>
      <c r="AL45" s="318" t="s">
        <v>34</v>
      </c>
      <c r="AM45" s="319"/>
      <c r="AN45" s="320"/>
      <c r="AO45" s="320"/>
      <c r="AP45" s="320"/>
      <c r="AQ45" s="320"/>
      <c r="AR45" s="320"/>
      <c r="AS45" s="321"/>
      <c r="AT45" s="322"/>
      <c r="AU45" s="323"/>
      <c r="AV45" s="323"/>
      <c r="AW45" s="324"/>
      <c r="AX45" s="333"/>
      <c r="AY45" s="314"/>
      <c r="AZ45" s="302">
        <f t="shared" si="19"/>
        <v>0</v>
      </c>
      <c r="BA45" s="302">
        <f t="shared" si="20"/>
        <v>0</v>
      </c>
      <c r="BC45" s="318" t="s">
        <v>34</v>
      </c>
      <c r="BD45" s="319"/>
      <c r="BE45" s="320"/>
      <c r="BF45" s="320"/>
      <c r="BG45" s="320"/>
      <c r="BH45" s="320"/>
      <c r="BI45" s="320"/>
      <c r="BJ45" s="321"/>
      <c r="BK45" s="322"/>
      <c r="BL45" s="323"/>
      <c r="BM45" s="323"/>
      <c r="BN45" s="324"/>
      <c r="BO45" s="333"/>
      <c r="BP45" s="314"/>
      <c r="BQ45" s="302">
        <f t="shared" si="22"/>
        <v>0</v>
      </c>
      <c r="BR45" s="302">
        <f t="shared" si="23"/>
        <v>0</v>
      </c>
      <c r="BU45" s="318" t="s">
        <v>34</v>
      </c>
      <c r="BV45" s="319"/>
      <c r="BW45" s="320"/>
      <c r="BX45" s="320"/>
      <c r="BY45" s="320"/>
      <c r="BZ45" s="320"/>
      <c r="CA45" s="320"/>
      <c r="CB45" s="321"/>
      <c r="CC45" s="322"/>
      <c r="CD45" s="323"/>
      <c r="CE45" s="323"/>
      <c r="CF45" s="324"/>
      <c r="CG45" s="333"/>
      <c r="CH45" s="314"/>
      <c r="CI45" s="302">
        <f t="shared" si="25"/>
        <v>0</v>
      </c>
      <c r="CJ45" s="302">
        <f t="shared" si="26"/>
        <v>0</v>
      </c>
      <c r="CK45" s="314"/>
      <c r="CL45" s="318" t="s">
        <v>34</v>
      </c>
      <c r="CM45" s="319"/>
      <c r="CN45" s="320"/>
      <c r="CO45" s="320"/>
      <c r="CP45" s="320"/>
      <c r="CQ45" s="320"/>
      <c r="CR45" s="320"/>
      <c r="CS45" s="321"/>
      <c r="CT45" s="322"/>
      <c r="CU45" s="323"/>
      <c r="CV45" s="323"/>
      <c r="CW45" s="324"/>
      <c r="CX45" s="333"/>
      <c r="CY45" s="314"/>
      <c r="CZ45" s="270">
        <f t="shared" si="28"/>
        <v>0</v>
      </c>
      <c r="DA45" s="270">
        <f t="shared" si="29"/>
        <v>0</v>
      </c>
    </row>
    <row r="46" spans="1:105" ht="14.25" customHeight="1" x14ac:dyDescent="0.45">
      <c r="A46" s="265"/>
      <c r="B46" s="265"/>
      <c r="C46" s="326"/>
      <c r="D46" s="327"/>
      <c r="E46" s="328"/>
      <c r="F46" s="328"/>
      <c r="G46" s="328"/>
      <c r="H46" s="328"/>
      <c r="I46" s="328"/>
      <c r="J46" s="329"/>
      <c r="K46" s="330"/>
      <c r="L46" s="331"/>
      <c r="M46" s="331"/>
      <c r="N46" s="332"/>
      <c r="O46" s="333"/>
      <c r="P46" s="299"/>
      <c r="Q46" s="299" t="str">
        <f t="shared" si="13"/>
        <v/>
      </c>
      <c r="R46" s="299" t="str">
        <f t="shared" si="14"/>
        <v/>
      </c>
      <c r="S46" s="265"/>
      <c r="T46" s="326"/>
      <c r="U46" s="327"/>
      <c r="V46" s="328"/>
      <c r="W46" s="328"/>
      <c r="X46" s="328"/>
      <c r="Y46" s="328"/>
      <c r="Z46" s="328"/>
      <c r="AA46" s="329"/>
      <c r="AB46" s="330"/>
      <c r="AC46" s="331"/>
      <c r="AD46" s="331"/>
      <c r="AE46" s="332"/>
      <c r="AF46" s="333"/>
      <c r="AG46" s="314"/>
      <c r="AH46" s="344" t="str">
        <f t="shared" si="16"/>
        <v/>
      </c>
      <c r="AI46" s="344" t="str">
        <f t="shared" si="17"/>
        <v/>
      </c>
      <c r="AL46" s="326"/>
      <c r="AM46" s="327"/>
      <c r="AN46" s="328"/>
      <c r="AO46" s="328"/>
      <c r="AP46" s="328"/>
      <c r="AQ46" s="328"/>
      <c r="AR46" s="328"/>
      <c r="AS46" s="329"/>
      <c r="AT46" s="330"/>
      <c r="AU46" s="331"/>
      <c r="AV46" s="331"/>
      <c r="AW46" s="332"/>
      <c r="AX46" s="333"/>
      <c r="AY46" s="314"/>
      <c r="AZ46" s="302" t="str">
        <f t="shared" si="19"/>
        <v/>
      </c>
      <c r="BA46" s="302" t="str">
        <f t="shared" si="20"/>
        <v/>
      </c>
      <c r="BC46" s="326"/>
      <c r="BD46" s="327"/>
      <c r="BE46" s="328"/>
      <c r="BF46" s="328"/>
      <c r="BG46" s="328"/>
      <c r="BH46" s="328"/>
      <c r="BI46" s="328"/>
      <c r="BJ46" s="329"/>
      <c r="BK46" s="330"/>
      <c r="BL46" s="331"/>
      <c r="BM46" s="331"/>
      <c r="BN46" s="332"/>
      <c r="BO46" s="333"/>
      <c r="BP46" s="314"/>
      <c r="BQ46" s="302" t="str">
        <f t="shared" si="22"/>
        <v/>
      </c>
      <c r="BR46" s="302" t="str">
        <f t="shared" si="23"/>
        <v/>
      </c>
      <c r="BU46" s="326"/>
      <c r="BV46" s="327"/>
      <c r="BW46" s="328"/>
      <c r="BX46" s="328"/>
      <c r="BY46" s="328"/>
      <c r="BZ46" s="328"/>
      <c r="CA46" s="328"/>
      <c r="CB46" s="329"/>
      <c r="CC46" s="330"/>
      <c r="CD46" s="331"/>
      <c r="CE46" s="331"/>
      <c r="CF46" s="332"/>
      <c r="CG46" s="333"/>
      <c r="CH46" s="314"/>
      <c r="CI46" s="302" t="str">
        <f t="shared" si="25"/>
        <v/>
      </c>
      <c r="CJ46" s="302" t="str">
        <f t="shared" si="26"/>
        <v/>
      </c>
      <c r="CK46" s="314"/>
      <c r="CL46" s="326"/>
      <c r="CM46" s="327"/>
      <c r="CN46" s="328"/>
      <c r="CO46" s="328"/>
      <c r="CP46" s="328"/>
      <c r="CQ46" s="328"/>
      <c r="CR46" s="328"/>
      <c r="CS46" s="329"/>
      <c r="CT46" s="330"/>
      <c r="CU46" s="331"/>
      <c r="CV46" s="331"/>
      <c r="CW46" s="332"/>
      <c r="CX46" s="333"/>
      <c r="CY46" s="314"/>
      <c r="CZ46" s="270" t="str">
        <f t="shared" si="28"/>
        <v/>
      </c>
      <c r="DA46" s="270" t="str">
        <f t="shared" si="29"/>
        <v/>
      </c>
    </row>
    <row r="47" spans="1:105" ht="14.25" customHeight="1" x14ac:dyDescent="0.45">
      <c r="A47" s="265"/>
      <c r="B47" s="265"/>
      <c r="C47" s="345" t="s">
        <v>86</v>
      </c>
      <c r="D47" s="346"/>
      <c r="E47" s="347"/>
      <c r="F47" s="347"/>
      <c r="G47" s="347"/>
      <c r="H47" s="347"/>
      <c r="I47" s="347"/>
      <c r="J47" s="348"/>
      <c r="K47" s="346">
        <f>IF(C47="","",COUNT($D$32:$J$32)-L47)</f>
        <v>0</v>
      </c>
      <c r="L47" s="350">
        <f t="shared" ref="L47" si="72">IF(C47="","",Q47+R47)</f>
        <v>0</v>
      </c>
      <c r="M47" s="350">
        <f t="shared" ref="M47" si="73">IF(C47="","",COUNTIF(D47:J47,"休"))</f>
        <v>0</v>
      </c>
      <c r="N47" s="351" t="str">
        <f>IF(K47&lt;1,"対象外",IF(C47="","",IFERROR(ROUND(M47/K47,3),"")))</f>
        <v>対象外</v>
      </c>
      <c r="O47" s="363"/>
      <c r="P47" s="299" t="str">
        <f>IF(1&gt;P32,"対象外",IF(O34&gt;=0.285,"OK","NG"))</f>
        <v>対象外</v>
      </c>
      <c r="Q47" s="299">
        <f t="shared" si="13"/>
        <v>0</v>
      </c>
      <c r="R47" s="299">
        <f t="shared" si="14"/>
        <v>0</v>
      </c>
      <c r="S47" s="265"/>
      <c r="T47" s="345" t="s">
        <v>86</v>
      </c>
      <c r="U47" s="346"/>
      <c r="V47" s="347"/>
      <c r="W47" s="347"/>
      <c r="X47" s="347"/>
      <c r="Y47" s="347"/>
      <c r="Z47" s="347"/>
      <c r="AA47" s="348"/>
      <c r="AB47" s="346">
        <f>IF(T47="","",COUNT($U$32:$AA$32)-AC47)</f>
        <v>0</v>
      </c>
      <c r="AC47" s="350">
        <f>IF(T47="","",AH47+AI47)</f>
        <v>0</v>
      </c>
      <c r="AD47" s="350">
        <f t="shared" ref="AD47" si="74">IF(T47="","",COUNTIF(U47:AA47,"休"))</f>
        <v>0</v>
      </c>
      <c r="AE47" s="351" t="str">
        <f>IF(AB47&lt;1,"対象外",IF(T47="","",IFERROR(ROUND(AD47/AB47,3),"")))</f>
        <v>対象外</v>
      </c>
      <c r="AF47" s="363"/>
      <c r="AG47" s="299" t="str">
        <f>IF(1&gt;AG32,"対象外",IF(AF34&gt;=0.285,"OK","NG"))</f>
        <v>対象外</v>
      </c>
      <c r="AH47" s="344">
        <f t="shared" si="16"/>
        <v>0</v>
      </c>
      <c r="AI47" s="344">
        <f t="shared" si="17"/>
        <v>0</v>
      </c>
      <c r="AL47" s="345" t="s">
        <v>86</v>
      </c>
      <c r="AM47" s="346"/>
      <c r="AN47" s="347"/>
      <c r="AO47" s="347"/>
      <c r="AP47" s="347"/>
      <c r="AQ47" s="347"/>
      <c r="AR47" s="347"/>
      <c r="AS47" s="348"/>
      <c r="AT47" s="346">
        <f>IF(AL47="","",COUNT($AM$32:$AS$32)-AU47)</f>
        <v>0</v>
      </c>
      <c r="AU47" s="350">
        <f>IF(AL47="","",AZ47+BA47)</f>
        <v>0</v>
      </c>
      <c r="AV47" s="350">
        <f t="shared" ref="AV47" si="75">IF(AL47="","",COUNTIF(AM47:AS47,"休"))</f>
        <v>0</v>
      </c>
      <c r="AW47" s="351" t="str">
        <f>IF(AT47&lt;7,"対象外",IF(AL47="","",IFERROR(ROUND(AV47/AT47,3),"")))</f>
        <v>対象外</v>
      </c>
      <c r="AX47" s="363"/>
      <c r="AY47" s="299" t="str">
        <f>IF(1&gt;AY32,"対象外",IF(AX34&gt;=0.285,"OK","NG"))</f>
        <v>対象外</v>
      </c>
      <c r="AZ47" s="302">
        <f t="shared" si="19"/>
        <v>0</v>
      </c>
      <c r="BA47" s="302">
        <f t="shared" si="20"/>
        <v>0</v>
      </c>
      <c r="BC47" s="345" t="s">
        <v>86</v>
      </c>
      <c r="BD47" s="346"/>
      <c r="BE47" s="347"/>
      <c r="BF47" s="347"/>
      <c r="BG47" s="347"/>
      <c r="BH47" s="347"/>
      <c r="BI47" s="347"/>
      <c r="BJ47" s="348"/>
      <c r="BK47" s="346">
        <f>IF(BC47="","",COUNT($BD$32:$BJ$32)-BL47)</f>
        <v>0</v>
      </c>
      <c r="BL47" s="350">
        <f>IF(BC47="","",BQ47+BR47)</f>
        <v>0</v>
      </c>
      <c r="BM47" s="350">
        <f t="shared" ref="BM47" si="76">IF(BC47="","",COUNTIF(BD47:BJ47,"休"))</f>
        <v>0</v>
      </c>
      <c r="BN47" s="351" t="str">
        <f>IF(BK47&lt;7,"対象外",IF(BC47="","",IFERROR(ROUND(BM47/BK47,3),"")))</f>
        <v>対象外</v>
      </c>
      <c r="BO47" s="363"/>
      <c r="BP47" s="299" t="str">
        <f>IF(1&gt;BP32,"対象外",IF(BO34&gt;=0.285,"OK","NG"))</f>
        <v>対象外</v>
      </c>
      <c r="BQ47" s="302">
        <f t="shared" si="22"/>
        <v>0</v>
      </c>
      <c r="BR47" s="302">
        <f t="shared" si="23"/>
        <v>0</v>
      </c>
      <c r="BU47" s="345" t="s">
        <v>86</v>
      </c>
      <c r="BV47" s="346"/>
      <c r="BW47" s="347"/>
      <c r="BX47" s="347"/>
      <c r="BY47" s="347"/>
      <c r="BZ47" s="347"/>
      <c r="CA47" s="347"/>
      <c r="CB47" s="348"/>
      <c r="CC47" s="346">
        <f>IF(BU47="","",COUNT($BV$32:$CB$32)-CD47)</f>
        <v>0</v>
      </c>
      <c r="CD47" s="350">
        <f>IF(BU47="","",CI47+CJ47)</f>
        <v>0</v>
      </c>
      <c r="CE47" s="350">
        <f t="shared" ref="CE47" si="77">IF(BU47="","",COUNTIF(BV47:CB47,"休"))</f>
        <v>0</v>
      </c>
      <c r="CF47" s="351" t="str">
        <f>IF(CC47&lt;7,"対象外",IF(BU47="","",IFERROR(ROUND(CE47/CC47,3),"")))</f>
        <v>対象外</v>
      </c>
      <c r="CG47" s="363"/>
      <c r="CH47" s="299" t="str">
        <f>IF(1&gt;CH32,"対象外",IF(CG34&gt;=0.285,"OK","NG"))</f>
        <v>対象外</v>
      </c>
      <c r="CI47" s="302">
        <f t="shared" si="25"/>
        <v>0</v>
      </c>
      <c r="CJ47" s="302">
        <f t="shared" si="26"/>
        <v>0</v>
      </c>
      <c r="CK47" s="314"/>
      <c r="CL47" s="345" t="s">
        <v>86</v>
      </c>
      <c r="CM47" s="346"/>
      <c r="CN47" s="347"/>
      <c r="CO47" s="347"/>
      <c r="CP47" s="347"/>
      <c r="CQ47" s="347"/>
      <c r="CR47" s="347"/>
      <c r="CS47" s="348"/>
      <c r="CT47" s="346">
        <f>IF(CL47="","",COUNT($CM$32:$CS$32)-CU47)</f>
        <v>0</v>
      </c>
      <c r="CU47" s="350">
        <f>IF(CL47="","",CZ47+DA47)</f>
        <v>0</v>
      </c>
      <c r="CV47" s="350">
        <f t="shared" ref="CV47" si="78">IF(CL47="","",COUNTIF(CM47:CS47,"休"))</f>
        <v>0</v>
      </c>
      <c r="CW47" s="351" t="str">
        <f>IF(CT47&lt;7,"対象外",IF(CL47="","",IFERROR(ROUND(CV47/CT47,3),"")))</f>
        <v>対象外</v>
      </c>
      <c r="CX47" s="363"/>
      <c r="CY47" s="299" t="str">
        <f>IF(1&gt;CY32,"対象外",IF(CX34&gt;=0.285,"OK","NG"))</f>
        <v>対象外</v>
      </c>
      <c r="CZ47" s="270">
        <f t="shared" si="28"/>
        <v>0</v>
      </c>
      <c r="DA47" s="270">
        <f t="shared" si="29"/>
        <v>0</v>
      </c>
    </row>
    <row r="48" spans="1:105" ht="14.25" customHeight="1" x14ac:dyDescent="0.45">
      <c r="A48" s="265"/>
      <c r="B48" s="265"/>
      <c r="C48" s="299"/>
      <c r="D48" s="299"/>
      <c r="E48" s="299"/>
      <c r="F48" s="299"/>
      <c r="G48" s="299"/>
      <c r="H48" s="299"/>
      <c r="I48" s="367"/>
      <c r="J48" s="299"/>
      <c r="K48" s="314"/>
      <c r="L48" s="314"/>
      <c r="M48" s="314"/>
      <c r="N48" s="314"/>
      <c r="O48" s="314"/>
      <c r="P48" s="299"/>
      <c r="Q48" s="299" t="str">
        <f t="shared" si="13"/>
        <v/>
      </c>
      <c r="R48" s="299" t="str">
        <f t="shared" si="14"/>
        <v/>
      </c>
      <c r="S48" s="265"/>
      <c r="T48" s="299"/>
      <c r="U48" s="299"/>
      <c r="V48" s="299"/>
      <c r="W48" s="299"/>
      <c r="X48" s="299"/>
      <c r="Y48" s="299"/>
      <c r="Z48" s="367"/>
      <c r="AA48" s="299"/>
      <c r="AB48" s="314"/>
      <c r="AC48" s="314"/>
      <c r="AD48" s="314"/>
      <c r="AE48" s="314"/>
      <c r="AF48" s="314"/>
      <c r="AG48" s="265"/>
      <c r="AH48" s="344" t="str">
        <f t="shared" si="16"/>
        <v/>
      </c>
      <c r="AI48" s="344" t="str">
        <f t="shared" si="17"/>
        <v/>
      </c>
      <c r="AL48" s="299"/>
      <c r="AM48" s="299"/>
      <c r="AN48" s="299"/>
      <c r="AO48" s="299"/>
      <c r="AP48" s="299"/>
      <c r="AQ48" s="299"/>
      <c r="AR48" s="367"/>
      <c r="AS48" s="299"/>
      <c r="AT48" s="314"/>
      <c r="AU48" s="314"/>
      <c r="AV48" s="314"/>
      <c r="AW48" s="314"/>
      <c r="AX48" s="314"/>
      <c r="AY48" s="281"/>
      <c r="AZ48" s="302" t="str">
        <f t="shared" si="19"/>
        <v/>
      </c>
      <c r="BA48" s="302" t="str">
        <f t="shared" si="20"/>
        <v/>
      </c>
      <c r="BC48" s="299"/>
      <c r="BD48" s="299"/>
      <c r="BE48" s="299"/>
      <c r="BF48" s="299"/>
      <c r="BG48" s="299"/>
      <c r="BH48" s="299"/>
      <c r="BI48" s="367"/>
      <c r="BJ48" s="299"/>
      <c r="BK48" s="314"/>
      <c r="BL48" s="314"/>
      <c r="BM48" s="314"/>
      <c r="BN48" s="314"/>
      <c r="BO48" s="314"/>
      <c r="BQ48" s="302" t="str">
        <f t="shared" si="22"/>
        <v/>
      </c>
      <c r="BR48" s="302" t="str">
        <f t="shared" si="23"/>
        <v/>
      </c>
      <c r="BU48" s="299"/>
      <c r="BV48" s="299"/>
      <c r="BW48" s="299"/>
      <c r="BX48" s="299"/>
      <c r="BY48" s="299"/>
      <c r="BZ48" s="299"/>
      <c r="CA48" s="367"/>
      <c r="CB48" s="299"/>
      <c r="CC48" s="314"/>
      <c r="CD48" s="314"/>
      <c r="CE48" s="314"/>
      <c r="CF48" s="314"/>
      <c r="CG48" s="314"/>
      <c r="CH48" s="281"/>
      <c r="CI48" s="302" t="str">
        <f t="shared" si="25"/>
        <v/>
      </c>
      <c r="CJ48" s="302" t="str">
        <f t="shared" si="26"/>
        <v/>
      </c>
      <c r="CK48" s="314"/>
      <c r="CL48" s="299"/>
      <c r="CM48" s="299"/>
      <c r="CN48" s="299"/>
      <c r="CO48" s="299"/>
      <c r="CP48" s="299"/>
      <c r="CQ48" s="299"/>
      <c r="CR48" s="367"/>
      <c r="CS48" s="299"/>
      <c r="CT48" s="314"/>
      <c r="CU48" s="314"/>
      <c r="CZ48" s="270" t="str">
        <f t="shared" si="28"/>
        <v/>
      </c>
      <c r="DA48" s="270" t="str">
        <f t="shared" si="29"/>
        <v/>
      </c>
    </row>
    <row r="49" spans="1:105" ht="14.25" hidden="1" customHeight="1" x14ac:dyDescent="0.45">
      <c r="A49" s="265"/>
      <c r="B49" s="265"/>
      <c r="C49" s="265"/>
      <c r="D49" s="265"/>
      <c r="E49" s="265"/>
      <c r="F49" s="265"/>
      <c r="G49" s="265"/>
      <c r="H49" s="265"/>
      <c r="I49" s="265"/>
      <c r="J49" s="265"/>
      <c r="K49" s="265"/>
      <c r="L49" s="265"/>
      <c r="M49" s="265"/>
      <c r="N49" s="265"/>
      <c r="O49" s="265"/>
      <c r="P49" s="299"/>
      <c r="Q49" s="299" t="str">
        <f t="shared" si="13"/>
        <v/>
      </c>
      <c r="R49" s="299" t="str">
        <f t="shared" si="14"/>
        <v/>
      </c>
      <c r="S49" s="265"/>
      <c r="T49" s="265"/>
      <c r="U49" s="265"/>
      <c r="V49" s="265"/>
      <c r="W49" s="265"/>
      <c r="X49" s="265"/>
      <c r="Y49" s="265"/>
      <c r="Z49" s="265"/>
      <c r="AA49" s="265"/>
      <c r="AB49" s="265"/>
      <c r="AC49" s="265"/>
      <c r="AD49" s="265"/>
      <c r="AE49" s="265"/>
      <c r="AF49" s="265"/>
      <c r="AG49" s="265"/>
      <c r="AH49" s="344" t="str">
        <f t="shared" si="16"/>
        <v/>
      </c>
      <c r="AI49" s="344" t="str">
        <f t="shared" si="17"/>
        <v/>
      </c>
      <c r="AZ49" s="302" t="str">
        <f t="shared" si="19"/>
        <v/>
      </c>
      <c r="BA49" s="302" t="str">
        <f t="shared" si="20"/>
        <v/>
      </c>
      <c r="BQ49" s="302" t="str">
        <f t="shared" si="22"/>
        <v/>
      </c>
      <c r="BR49" s="302" t="str">
        <f t="shared" si="23"/>
        <v/>
      </c>
      <c r="CI49" s="302" t="str">
        <f t="shared" si="25"/>
        <v/>
      </c>
      <c r="CJ49" s="302" t="str">
        <f t="shared" si="26"/>
        <v/>
      </c>
      <c r="CZ49" s="270" t="str">
        <f t="shared" si="28"/>
        <v/>
      </c>
      <c r="DA49" s="270" t="str">
        <f t="shared" si="29"/>
        <v/>
      </c>
    </row>
    <row r="50" spans="1:105" ht="14.25" hidden="1" customHeight="1" x14ac:dyDescent="0.45">
      <c r="A50" s="265"/>
      <c r="B50" s="265"/>
      <c r="C50" s="265"/>
      <c r="D50" s="287">
        <f>YEAR(J30+1)</f>
        <v>1900</v>
      </c>
      <c r="E50" s="287">
        <f>MONTH(J30+1)</f>
        <v>1</v>
      </c>
      <c r="F50" s="287">
        <f>DAY(J30+1)</f>
        <v>9</v>
      </c>
      <c r="G50" s="287"/>
      <c r="H50" s="287"/>
      <c r="I50" s="287"/>
      <c r="J50" s="287"/>
      <c r="K50" s="265"/>
      <c r="L50" s="265"/>
      <c r="M50" s="265"/>
      <c r="N50" s="265"/>
      <c r="O50" s="265"/>
      <c r="P50" s="299"/>
      <c r="Q50" s="299" t="str">
        <f t="shared" si="13"/>
        <v/>
      </c>
      <c r="R50" s="299" t="str">
        <f t="shared" si="14"/>
        <v/>
      </c>
      <c r="S50" s="265"/>
      <c r="T50" s="265"/>
      <c r="U50" s="287">
        <f>YEAR(AA30+1)</f>
        <v>1900</v>
      </c>
      <c r="V50" s="287">
        <f>MONTH(AA30+1)</f>
        <v>2</v>
      </c>
      <c r="W50" s="287">
        <f>DAY(AA30+1)</f>
        <v>20</v>
      </c>
      <c r="X50" s="287"/>
      <c r="Y50" s="287"/>
      <c r="Z50" s="287"/>
      <c r="AA50" s="287"/>
      <c r="AB50" s="265"/>
      <c r="AC50" s="265"/>
      <c r="AD50" s="265"/>
      <c r="AE50" s="265"/>
      <c r="AF50" s="265"/>
      <c r="AG50" s="265"/>
      <c r="AH50" s="344" t="str">
        <f t="shared" si="16"/>
        <v/>
      </c>
      <c r="AI50" s="344" t="str">
        <f t="shared" si="17"/>
        <v/>
      </c>
      <c r="AL50" s="265"/>
      <c r="AM50" s="287">
        <f>YEAR(AS30+1)</f>
        <v>1900</v>
      </c>
      <c r="AN50" s="287">
        <f>MONTH(AS30+1)</f>
        <v>4</v>
      </c>
      <c r="AO50" s="287">
        <f>DAY(AS30+1)</f>
        <v>2</v>
      </c>
      <c r="AP50" s="287"/>
      <c r="AQ50" s="287"/>
      <c r="AR50" s="287"/>
      <c r="AS50" s="287"/>
      <c r="AT50" s="265"/>
      <c r="AU50" s="265"/>
      <c r="AV50" s="265"/>
      <c r="AW50" s="265"/>
      <c r="AX50" s="265"/>
      <c r="AY50" s="265"/>
      <c r="AZ50" s="302" t="str">
        <f t="shared" si="19"/>
        <v/>
      </c>
      <c r="BA50" s="302" t="str">
        <f t="shared" si="20"/>
        <v/>
      </c>
      <c r="BC50" s="265"/>
      <c r="BD50" s="287">
        <f>YEAR(BJ30+1)</f>
        <v>1900</v>
      </c>
      <c r="BE50" s="287">
        <f>MONTH(BJ30+1)</f>
        <v>5</v>
      </c>
      <c r="BF50" s="287">
        <f>DAY(BJ30+1)</f>
        <v>14</v>
      </c>
      <c r="BG50" s="287"/>
      <c r="BH50" s="287"/>
      <c r="BI50" s="287"/>
      <c r="BJ50" s="287"/>
      <c r="BK50" s="265"/>
      <c r="BL50" s="265"/>
      <c r="BM50" s="265"/>
      <c r="BN50" s="265"/>
      <c r="BO50" s="265"/>
      <c r="BP50" s="265"/>
      <c r="BQ50" s="302" t="str">
        <f t="shared" si="22"/>
        <v/>
      </c>
      <c r="BR50" s="302" t="str">
        <f t="shared" si="23"/>
        <v/>
      </c>
      <c r="BU50" s="265"/>
      <c r="BV50" s="287">
        <f>YEAR(CB30+1)</f>
        <v>1900</v>
      </c>
      <c r="BW50" s="287">
        <f>MONTH(CB30+1)</f>
        <v>6</v>
      </c>
      <c r="BX50" s="287">
        <f>DAY(CB30+1)</f>
        <v>25</v>
      </c>
      <c r="BY50" s="287"/>
      <c r="BZ50" s="287"/>
      <c r="CA50" s="287"/>
      <c r="CB50" s="287"/>
      <c r="CC50" s="265"/>
      <c r="CD50" s="265"/>
      <c r="CE50" s="265"/>
      <c r="CF50" s="265"/>
      <c r="CG50" s="265"/>
      <c r="CH50" s="265"/>
      <c r="CI50" s="302" t="str">
        <f t="shared" si="25"/>
        <v/>
      </c>
      <c r="CJ50" s="302" t="str">
        <f t="shared" si="26"/>
        <v/>
      </c>
      <c r="CK50" s="265"/>
      <c r="CL50" s="265"/>
      <c r="CM50" s="287">
        <f>YEAR(CS30+1)</f>
        <v>1900</v>
      </c>
      <c r="CN50" s="287">
        <f>MONTH(CS30+1)</f>
        <v>8</v>
      </c>
      <c r="CO50" s="287">
        <f>DAY(CS30+1)</f>
        <v>6</v>
      </c>
      <c r="CP50" s="287"/>
      <c r="CQ50" s="287"/>
      <c r="CR50" s="287"/>
      <c r="CS50" s="287"/>
      <c r="CT50" s="265"/>
      <c r="CU50" s="265"/>
      <c r="CZ50" s="270" t="str">
        <f t="shared" si="28"/>
        <v/>
      </c>
      <c r="DA50" s="270" t="str">
        <f t="shared" si="29"/>
        <v/>
      </c>
    </row>
    <row r="51" spans="1:105" ht="14.25" hidden="1" customHeight="1" x14ac:dyDescent="0.45">
      <c r="A51" s="265"/>
      <c r="B51" s="265"/>
      <c r="C51" s="265"/>
      <c r="D51" s="289">
        <f>J30+1</f>
        <v>9</v>
      </c>
      <c r="E51" s="289">
        <f>D51+1</f>
        <v>10</v>
      </c>
      <c r="F51" s="289">
        <f t="shared" ref="F51:J51" si="79">E51+1</f>
        <v>11</v>
      </c>
      <c r="G51" s="289">
        <f t="shared" si="79"/>
        <v>12</v>
      </c>
      <c r="H51" s="289">
        <f t="shared" si="79"/>
        <v>13</v>
      </c>
      <c r="I51" s="289">
        <f t="shared" si="79"/>
        <v>14</v>
      </c>
      <c r="J51" s="289">
        <f t="shared" si="79"/>
        <v>15</v>
      </c>
      <c r="K51" s="265"/>
      <c r="L51" s="265"/>
      <c r="M51" s="265"/>
      <c r="N51" s="265"/>
      <c r="O51" s="265"/>
      <c r="P51" s="299"/>
      <c r="Q51" s="299" t="str">
        <f t="shared" si="13"/>
        <v/>
      </c>
      <c r="R51" s="299" t="str">
        <f t="shared" si="14"/>
        <v/>
      </c>
      <c r="S51" s="265"/>
      <c r="T51" s="265"/>
      <c r="U51" s="289">
        <f>AA30+1</f>
        <v>51</v>
      </c>
      <c r="V51" s="289">
        <f t="shared" ref="V51:AA51" si="80">U51+1</f>
        <v>52</v>
      </c>
      <c r="W51" s="289">
        <f t="shared" si="80"/>
        <v>53</v>
      </c>
      <c r="X51" s="289">
        <f t="shared" si="80"/>
        <v>54</v>
      </c>
      <c r="Y51" s="289">
        <f t="shared" si="80"/>
        <v>55</v>
      </c>
      <c r="Z51" s="289">
        <f t="shared" si="80"/>
        <v>56</v>
      </c>
      <c r="AA51" s="289">
        <f t="shared" si="80"/>
        <v>57</v>
      </c>
      <c r="AB51" s="265"/>
      <c r="AC51" s="265"/>
      <c r="AD51" s="265"/>
      <c r="AE51" s="265"/>
      <c r="AF51" s="265"/>
      <c r="AG51" s="265"/>
      <c r="AH51" s="344" t="str">
        <f t="shared" si="16"/>
        <v/>
      </c>
      <c r="AI51" s="344" t="str">
        <f t="shared" si="17"/>
        <v/>
      </c>
      <c r="AL51" s="265"/>
      <c r="AM51" s="289">
        <f>AS30+1</f>
        <v>93</v>
      </c>
      <c r="AN51" s="289">
        <f t="shared" ref="AN51:AS51" si="81">AM51+1</f>
        <v>94</v>
      </c>
      <c r="AO51" s="289">
        <f t="shared" si="81"/>
        <v>95</v>
      </c>
      <c r="AP51" s="289">
        <f t="shared" si="81"/>
        <v>96</v>
      </c>
      <c r="AQ51" s="289">
        <f t="shared" si="81"/>
        <v>97</v>
      </c>
      <c r="AR51" s="289">
        <f t="shared" si="81"/>
        <v>98</v>
      </c>
      <c r="AS51" s="289">
        <f t="shared" si="81"/>
        <v>99</v>
      </c>
      <c r="AT51" s="265"/>
      <c r="AU51" s="265"/>
      <c r="AV51" s="265"/>
      <c r="AW51" s="265"/>
      <c r="AX51" s="265"/>
      <c r="AY51" s="265"/>
      <c r="AZ51" s="302" t="str">
        <f t="shared" si="19"/>
        <v/>
      </c>
      <c r="BA51" s="302" t="str">
        <f t="shared" si="20"/>
        <v/>
      </c>
      <c r="BC51" s="265"/>
      <c r="BD51" s="289">
        <f>BJ30+1</f>
        <v>135</v>
      </c>
      <c r="BE51" s="289">
        <f t="shared" ref="BE51:BJ51" si="82">BD51+1</f>
        <v>136</v>
      </c>
      <c r="BF51" s="289">
        <f t="shared" si="82"/>
        <v>137</v>
      </c>
      <c r="BG51" s="289">
        <f t="shared" si="82"/>
        <v>138</v>
      </c>
      <c r="BH51" s="289">
        <f t="shared" si="82"/>
        <v>139</v>
      </c>
      <c r="BI51" s="289">
        <f t="shared" si="82"/>
        <v>140</v>
      </c>
      <c r="BJ51" s="289">
        <f t="shared" si="82"/>
        <v>141</v>
      </c>
      <c r="BK51" s="265"/>
      <c r="BL51" s="265"/>
      <c r="BM51" s="265"/>
      <c r="BN51" s="265"/>
      <c r="BO51" s="265"/>
      <c r="BP51" s="265"/>
      <c r="BQ51" s="302" t="str">
        <f t="shared" si="22"/>
        <v/>
      </c>
      <c r="BR51" s="302" t="str">
        <f t="shared" si="23"/>
        <v/>
      </c>
      <c r="BU51" s="265"/>
      <c r="BV51" s="289">
        <f>CB30+1</f>
        <v>177</v>
      </c>
      <c r="BW51" s="289">
        <f t="shared" ref="BW51:CB51" si="83">BV51+1</f>
        <v>178</v>
      </c>
      <c r="BX51" s="289">
        <f t="shared" si="83"/>
        <v>179</v>
      </c>
      <c r="BY51" s="289">
        <f t="shared" si="83"/>
        <v>180</v>
      </c>
      <c r="BZ51" s="289">
        <f t="shared" si="83"/>
        <v>181</v>
      </c>
      <c r="CA51" s="289">
        <f t="shared" si="83"/>
        <v>182</v>
      </c>
      <c r="CB51" s="289">
        <f t="shared" si="83"/>
        <v>183</v>
      </c>
      <c r="CC51" s="265"/>
      <c r="CD51" s="265"/>
      <c r="CE51" s="265"/>
      <c r="CF51" s="265"/>
      <c r="CG51" s="265"/>
      <c r="CH51" s="265"/>
      <c r="CI51" s="302" t="str">
        <f t="shared" si="25"/>
        <v/>
      </c>
      <c r="CJ51" s="302" t="str">
        <f t="shared" si="26"/>
        <v/>
      </c>
      <c r="CK51" s="265"/>
      <c r="CL51" s="265"/>
      <c r="CM51" s="289">
        <f>CS30+1</f>
        <v>219</v>
      </c>
      <c r="CN51" s="289">
        <f t="shared" ref="CN51:CS51" si="84">CM51+1</f>
        <v>220</v>
      </c>
      <c r="CO51" s="289">
        <f t="shared" si="84"/>
        <v>221</v>
      </c>
      <c r="CP51" s="289">
        <f t="shared" si="84"/>
        <v>222</v>
      </c>
      <c r="CQ51" s="289">
        <f t="shared" si="84"/>
        <v>223</v>
      </c>
      <c r="CR51" s="289">
        <f t="shared" si="84"/>
        <v>224</v>
      </c>
      <c r="CS51" s="289">
        <f t="shared" si="84"/>
        <v>225</v>
      </c>
      <c r="CT51" s="265"/>
      <c r="CU51" s="265"/>
      <c r="CZ51" s="270" t="str">
        <f t="shared" si="28"/>
        <v/>
      </c>
      <c r="DA51" s="270" t="str">
        <f t="shared" si="29"/>
        <v/>
      </c>
    </row>
    <row r="52" spans="1:105" ht="14.25" customHeight="1" x14ac:dyDescent="0.45">
      <c r="A52" s="265"/>
      <c r="B52" s="265"/>
      <c r="C52" s="290" t="s">
        <v>35</v>
      </c>
      <c r="D52" s="300">
        <f>DATE($D50,$E50,1)</f>
        <v>1</v>
      </c>
      <c r="E52" s="301"/>
      <c r="F52" s="301"/>
      <c r="G52" s="301"/>
      <c r="H52" s="301"/>
      <c r="I52" s="301"/>
      <c r="J52" s="301"/>
      <c r="K52" s="293" t="s">
        <v>36</v>
      </c>
      <c r="L52" s="294" t="s">
        <v>79</v>
      </c>
      <c r="M52" s="295" t="s">
        <v>80</v>
      </c>
      <c r="N52" s="295" t="s">
        <v>14</v>
      </c>
      <c r="O52" s="296" t="s">
        <v>81</v>
      </c>
      <c r="P52" s="299"/>
      <c r="Q52" s="299">
        <f t="shared" si="13"/>
        <v>0</v>
      </c>
      <c r="R52" s="299">
        <f t="shared" si="14"/>
        <v>0</v>
      </c>
      <c r="S52" s="265"/>
      <c r="T52" s="290" t="s">
        <v>35</v>
      </c>
      <c r="U52" s="300">
        <f>DATE($U50,$V50,1)</f>
        <v>32</v>
      </c>
      <c r="V52" s="301"/>
      <c r="W52" s="301"/>
      <c r="X52" s="301"/>
      <c r="Y52" s="301"/>
      <c r="Z52" s="301"/>
      <c r="AA52" s="301"/>
      <c r="AB52" s="293" t="s">
        <v>36</v>
      </c>
      <c r="AC52" s="294" t="s">
        <v>79</v>
      </c>
      <c r="AD52" s="295" t="s">
        <v>80</v>
      </c>
      <c r="AE52" s="295" t="s">
        <v>14</v>
      </c>
      <c r="AF52" s="296" t="s">
        <v>81</v>
      </c>
      <c r="AG52" s="299"/>
      <c r="AH52" s="344">
        <f t="shared" si="16"/>
        <v>0</v>
      </c>
      <c r="AI52" s="344">
        <f t="shared" si="17"/>
        <v>0</v>
      </c>
      <c r="AL52" s="290" t="s">
        <v>35</v>
      </c>
      <c r="AM52" s="300">
        <f>DATE($AM50,$AN50,1)</f>
        <v>92</v>
      </c>
      <c r="AN52" s="301"/>
      <c r="AO52" s="301"/>
      <c r="AP52" s="301"/>
      <c r="AQ52" s="301"/>
      <c r="AR52" s="301"/>
      <c r="AS52" s="301"/>
      <c r="AT52" s="293" t="s">
        <v>36</v>
      </c>
      <c r="AU52" s="294" t="s">
        <v>79</v>
      </c>
      <c r="AV52" s="295" t="s">
        <v>80</v>
      </c>
      <c r="AW52" s="295" t="s">
        <v>14</v>
      </c>
      <c r="AX52" s="296" t="s">
        <v>81</v>
      </c>
      <c r="AY52" s="299"/>
      <c r="AZ52" s="302">
        <f t="shared" si="19"/>
        <v>0</v>
      </c>
      <c r="BA52" s="302">
        <f t="shared" si="20"/>
        <v>0</v>
      </c>
      <c r="BC52" s="290" t="s">
        <v>35</v>
      </c>
      <c r="BD52" s="300">
        <f>DATE($BD50,$BE50,1)</f>
        <v>122</v>
      </c>
      <c r="BE52" s="301"/>
      <c r="BF52" s="301"/>
      <c r="BG52" s="301"/>
      <c r="BH52" s="301"/>
      <c r="BI52" s="301"/>
      <c r="BJ52" s="301"/>
      <c r="BK52" s="293" t="s">
        <v>36</v>
      </c>
      <c r="BL52" s="294" t="s">
        <v>79</v>
      </c>
      <c r="BM52" s="295" t="s">
        <v>80</v>
      </c>
      <c r="BN52" s="295" t="s">
        <v>14</v>
      </c>
      <c r="BO52" s="296" t="s">
        <v>81</v>
      </c>
      <c r="BP52" s="299"/>
      <c r="BQ52" s="302">
        <f t="shared" si="22"/>
        <v>0</v>
      </c>
      <c r="BR52" s="302">
        <f t="shared" si="23"/>
        <v>0</v>
      </c>
      <c r="BU52" s="290" t="s">
        <v>35</v>
      </c>
      <c r="BV52" s="300">
        <f>DATE($BV50,$BW50,1)</f>
        <v>153</v>
      </c>
      <c r="BW52" s="301"/>
      <c r="BX52" s="301"/>
      <c r="BY52" s="301"/>
      <c r="BZ52" s="301"/>
      <c r="CA52" s="301"/>
      <c r="CB52" s="301"/>
      <c r="CC52" s="293" t="s">
        <v>36</v>
      </c>
      <c r="CD52" s="294" t="s">
        <v>79</v>
      </c>
      <c r="CE52" s="295" t="s">
        <v>80</v>
      </c>
      <c r="CF52" s="295" t="s">
        <v>14</v>
      </c>
      <c r="CG52" s="296" t="s">
        <v>81</v>
      </c>
      <c r="CH52" s="299"/>
      <c r="CI52" s="302">
        <f t="shared" si="25"/>
        <v>0</v>
      </c>
      <c r="CJ52" s="302">
        <f t="shared" si="26"/>
        <v>0</v>
      </c>
      <c r="CK52" s="303"/>
      <c r="CL52" s="290" t="s">
        <v>35</v>
      </c>
      <c r="CM52" s="300">
        <f>DATE($CM50,$CN50,1)</f>
        <v>214</v>
      </c>
      <c r="CN52" s="301"/>
      <c r="CO52" s="301"/>
      <c r="CP52" s="301"/>
      <c r="CQ52" s="301"/>
      <c r="CR52" s="301"/>
      <c r="CS52" s="301"/>
      <c r="CT52" s="293" t="s">
        <v>36</v>
      </c>
      <c r="CU52" s="294" t="s">
        <v>79</v>
      </c>
      <c r="CV52" s="295" t="s">
        <v>80</v>
      </c>
      <c r="CW52" s="295" t="s">
        <v>14</v>
      </c>
      <c r="CX52" s="296" t="s">
        <v>81</v>
      </c>
      <c r="CY52" s="299"/>
      <c r="CZ52" s="270">
        <f t="shared" si="28"/>
        <v>0</v>
      </c>
      <c r="DA52" s="270">
        <f t="shared" si="29"/>
        <v>0</v>
      </c>
    </row>
    <row r="53" spans="1:105" ht="14.25" customHeight="1" x14ac:dyDescent="0.45">
      <c r="A53" s="265"/>
      <c r="B53" s="265"/>
      <c r="C53" s="304" t="s">
        <v>82</v>
      </c>
      <c r="D53" s="305" t="str">
        <f>IF(J30&lt;$H$5,J32+1,"")</f>
        <v/>
      </c>
      <c r="E53" s="306" t="str">
        <f t="shared" ref="E53:J53" si="85">IF(D51&lt;$H$5,D53+1,"")</f>
        <v/>
      </c>
      <c r="F53" s="306" t="str">
        <f t="shared" si="85"/>
        <v/>
      </c>
      <c r="G53" s="306" t="str">
        <f t="shared" si="85"/>
        <v/>
      </c>
      <c r="H53" s="306" t="str">
        <f t="shared" si="85"/>
        <v/>
      </c>
      <c r="I53" s="306" t="str">
        <f t="shared" si="85"/>
        <v/>
      </c>
      <c r="J53" s="306" t="str">
        <f t="shared" si="85"/>
        <v/>
      </c>
      <c r="K53" s="308"/>
      <c r="L53" s="309"/>
      <c r="M53" s="310"/>
      <c r="N53" s="310"/>
      <c r="O53" s="311"/>
      <c r="P53" s="366">
        <f>COUNT(D53:J53)</f>
        <v>0</v>
      </c>
      <c r="Q53" s="299">
        <f t="shared" si="13"/>
        <v>0</v>
      </c>
      <c r="R53" s="299">
        <f t="shared" si="14"/>
        <v>0</v>
      </c>
      <c r="S53" s="265"/>
      <c r="T53" s="304" t="s">
        <v>82</v>
      </c>
      <c r="U53" s="305" t="str">
        <f>IF(AA30&lt;$H$5,AA32+1,"")</f>
        <v/>
      </c>
      <c r="V53" s="306" t="str">
        <f t="shared" ref="V53:AA53" si="86">IF(U51&lt;$H$5,U53+1,"")</f>
        <v/>
      </c>
      <c r="W53" s="306" t="str">
        <f t="shared" si="86"/>
        <v/>
      </c>
      <c r="X53" s="306" t="str">
        <f t="shared" si="86"/>
        <v/>
      </c>
      <c r="Y53" s="306" t="str">
        <f t="shared" si="86"/>
        <v/>
      </c>
      <c r="Z53" s="306" t="str">
        <f t="shared" si="86"/>
        <v/>
      </c>
      <c r="AA53" s="306" t="str">
        <f t="shared" si="86"/>
        <v/>
      </c>
      <c r="AB53" s="308"/>
      <c r="AC53" s="309"/>
      <c r="AD53" s="310"/>
      <c r="AE53" s="310"/>
      <c r="AF53" s="311"/>
      <c r="AG53" s="313">
        <f>COUNT(U53:AA53)</f>
        <v>0</v>
      </c>
      <c r="AH53" s="344">
        <f t="shared" si="16"/>
        <v>0</v>
      </c>
      <c r="AI53" s="344">
        <f t="shared" si="17"/>
        <v>0</v>
      </c>
      <c r="AL53" s="304" t="s">
        <v>82</v>
      </c>
      <c r="AM53" s="305" t="str">
        <f>IF(AS30&lt;$H$5,AS32+1,"")</f>
        <v/>
      </c>
      <c r="AN53" s="306" t="str">
        <f t="shared" ref="AN53:AS53" si="87">IF(AM51&lt;$H$5,AM53+1,"")</f>
        <v/>
      </c>
      <c r="AO53" s="306" t="str">
        <f t="shared" si="87"/>
        <v/>
      </c>
      <c r="AP53" s="306" t="str">
        <f t="shared" si="87"/>
        <v/>
      </c>
      <c r="AQ53" s="306" t="str">
        <f t="shared" si="87"/>
        <v/>
      </c>
      <c r="AR53" s="306" t="str">
        <f t="shared" si="87"/>
        <v/>
      </c>
      <c r="AS53" s="306" t="str">
        <f t="shared" si="87"/>
        <v/>
      </c>
      <c r="AT53" s="308"/>
      <c r="AU53" s="309"/>
      <c r="AV53" s="310"/>
      <c r="AW53" s="310"/>
      <c r="AX53" s="311"/>
      <c r="AY53" s="313">
        <f t="shared" ref="AY53" si="88">COUNT(AM53:AS53)</f>
        <v>0</v>
      </c>
      <c r="AZ53" s="302">
        <f t="shared" si="19"/>
        <v>0</v>
      </c>
      <c r="BA53" s="302">
        <f t="shared" si="20"/>
        <v>0</v>
      </c>
      <c r="BC53" s="304" t="s">
        <v>82</v>
      </c>
      <c r="BD53" s="305" t="str">
        <f>IF(BJ30&lt;$H$5,BJ32+1,"")</f>
        <v/>
      </c>
      <c r="BE53" s="306" t="str">
        <f t="shared" ref="BE53:BJ53" si="89">IF(BD51&lt;$H$5,BD53+1,"")</f>
        <v/>
      </c>
      <c r="BF53" s="306" t="str">
        <f t="shared" si="89"/>
        <v/>
      </c>
      <c r="BG53" s="306" t="str">
        <f t="shared" si="89"/>
        <v/>
      </c>
      <c r="BH53" s="306" t="str">
        <f t="shared" si="89"/>
        <v/>
      </c>
      <c r="BI53" s="306" t="str">
        <f t="shared" si="89"/>
        <v/>
      </c>
      <c r="BJ53" s="306" t="str">
        <f t="shared" si="89"/>
        <v/>
      </c>
      <c r="BK53" s="308"/>
      <c r="BL53" s="309"/>
      <c r="BM53" s="310"/>
      <c r="BN53" s="310"/>
      <c r="BO53" s="311"/>
      <c r="BP53" s="313">
        <f>COUNT(BD53:BJ53)</f>
        <v>0</v>
      </c>
      <c r="BQ53" s="302">
        <f t="shared" si="22"/>
        <v>0</v>
      </c>
      <c r="BR53" s="302">
        <f t="shared" si="23"/>
        <v>0</v>
      </c>
      <c r="BU53" s="304" t="s">
        <v>82</v>
      </c>
      <c r="BV53" s="305" t="str">
        <f>IF(CB30&lt;$H$5,CB32+1,"")</f>
        <v/>
      </c>
      <c r="BW53" s="306" t="str">
        <f t="shared" ref="BW53:CB53" si="90">IF(BV51&lt;$H$5,BV53+1,"")</f>
        <v/>
      </c>
      <c r="BX53" s="306" t="str">
        <f t="shared" si="90"/>
        <v/>
      </c>
      <c r="BY53" s="306" t="str">
        <f t="shared" si="90"/>
        <v/>
      </c>
      <c r="BZ53" s="306" t="str">
        <f t="shared" si="90"/>
        <v/>
      </c>
      <c r="CA53" s="306" t="str">
        <f t="shared" si="90"/>
        <v/>
      </c>
      <c r="CB53" s="306" t="str">
        <f t="shared" si="90"/>
        <v/>
      </c>
      <c r="CC53" s="308"/>
      <c r="CD53" s="309"/>
      <c r="CE53" s="310"/>
      <c r="CF53" s="310"/>
      <c r="CG53" s="311"/>
      <c r="CH53" s="313">
        <f t="shared" ref="CH53" si="91">COUNT(BV53:CB53)</f>
        <v>0</v>
      </c>
      <c r="CI53" s="302">
        <f t="shared" si="25"/>
        <v>0</v>
      </c>
      <c r="CJ53" s="302">
        <f t="shared" si="26"/>
        <v>0</v>
      </c>
      <c r="CK53" s="314"/>
      <c r="CL53" s="304" t="s">
        <v>82</v>
      </c>
      <c r="CM53" s="305" t="str">
        <f>IF(CS30&lt;$H$5,CS32+1,"")</f>
        <v/>
      </c>
      <c r="CN53" s="306" t="str">
        <f t="shared" ref="CN53:CS53" si="92">IF(CM51&lt;$H$5,CM53+1,"")</f>
        <v/>
      </c>
      <c r="CO53" s="306" t="str">
        <f t="shared" si="92"/>
        <v/>
      </c>
      <c r="CP53" s="306" t="str">
        <f t="shared" si="92"/>
        <v/>
      </c>
      <c r="CQ53" s="306" t="str">
        <f t="shared" si="92"/>
        <v/>
      </c>
      <c r="CR53" s="306" t="str">
        <f t="shared" si="92"/>
        <v/>
      </c>
      <c r="CS53" s="306" t="str">
        <f t="shared" si="92"/>
        <v/>
      </c>
      <c r="CT53" s="308"/>
      <c r="CU53" s="309"/>
      <c r="CV53" s="310"/>
      <c r="CW53" s="310"/>
      <c r="CX53" s="311"/>
      <c r="CY53" s="313">
        <f t="shared" ref="CY53" si="93">COUNT(CM53:CS53)</f>
        <v>0</v>
      </c>
      <c r="CZ53" s="270">
        <f t="shared" si="28"/>
        <v>0</v>
      </c>
      <c r="DA53" s="270">
        <f t="shared" si="29"/>
        <v>0</v>
      </c>
    </row>
    <row r="54" spans="1:105" ht="14.25" customHeight="1" x14ac:dyDescent="0.45">
      <c r="A54" s="265"/>
      <c r="B54" s="265"/>
      <c r="C54" s="304" t="s">
        <v>43</v>
      </c>
      <c r="D54" s="316" t="str">
        <f>IF(D53="","","月")</f>
        <v/>
      </c>
      <c r="E54" s="316" t="str">
        <f>IF(E53="","","火")</f>
        <v/>
      </c>
      <c r="F54" s="316" t="str">
        <f>IF(F53="","","水")</f>
        <v/>
      </c>
      <c r="G54" s="316" t="str">
        <f>IF(G53="","","木")</f>
        <v/>
      </c>
      <c r="H54" s="316" t="str">
        <f>IF(H53="","","金")</f>
        <v/>
      </c>
      <c r="I54" s="316" t="str">
        <f>IF(I53="","","土")</f>
        <v/>
      </c>
      <c r="J54" s="316" t="str">
        <f>IF(J53="","","日")</f>
        <v/>
      </c>
      <c r="K54" s="308"/>
      <c r="L54" s="309"/>
      <c r="M54" s="310"/>
      <c r="N54" s="310"/>
      <c r="O54" s="311"/>
      <c r="P54" s="299"/>
      <c r="Q54" s="299">
        <f t="shared" si="13"/>
        <v>0</v>
      </c>
      <c r="R54" s="299">
        <f t="shared" si="14"/>
        <v>0</v>
      </c>
      <c r="S54" s="265"/>
      <c r="T54" s="304" t="s">
        <v>43</v>
      </c>
      <c r="U54" s="316" t="str">
        <f>IF(U53="","","月")</f>
        <v/>
      </c>
      <c r="V54" s="316" t="str">
        <f>IF(V53="","","火")</f>
        <v/>
      </c>
      <c r="W54" s="316" t="str">
        <f>IF(W53="","","水")</f>
        <v/>
      </c>
      <c r="X54" s="316" t="str">
        <f>IF(X53="","","木")</f>
        <v/>
      </c>
      <c r="Y54" s="316" t="str">
        <f>IF(Y53="","","金")</f>
        <v/>
      </c>
      <c r="Z54" s="316" t="str">
        <f>IF(Z53="","","土")</f>
        <v/>
      </c>
      <c r="AA54" s="316" t="str">
        <f>IF(AA53="","","日")</f>
        <v/>
      </c>
      <c r="AB54" s="308"/>
      <c r="AC54" s="309"/>
      <c r="AD54" s="310"/>
      <c r="AE54" s="310"/>
      <c r="AF54" s="311"/>
      <c r="AG54" s="314"/>
      <c r="AH54" s="344">
        <f t="shared" si="16"/>
        <v>0</v>
      </c>
      <c r="AI54" s="344">
        <f t="shared" si="17"/>
        <v>0</v>
      </c>
      <c r="AL54" s="304" t="s">
        <v>43</v>
      </c>
      <c r="AM54" s="316" t="str">
        <f>IF(AM53="","","月")</f>
        <v/>
      </c>
      <c r="AN54" s="316" t="str">
        <f>IF(AN53="","","火")</f>
        <v/>
      </c>
      <c r="AO54" s="316" t="str">
        <f>IF(AO53="","","水")</f>
        <v/>
      </c>
      <c r="AP54" s="316" t="str">
        <f>IF(AP53="","","木")</f>
        <v/>
      </c>
      <c r="AQ54" s="316" t="str">
        <f>IF(AQ53="","","金")</f>
        <v/>
      </c>
      <c r="AR54" s="316" t="str">
        <f>IF(AR53="","","土")</f>
        <v/>
      </c>
      <c r="AS54" s="316" t="str">
        <f>IF(AS53="","","日")</f>
        <v/>
      </c>
      <c r="AT54" s="308"/>
      <c r="AU54" s="309"/>
      <c r="AV54" s="310"/>
      <c r="AW54" s="310"/>
      <c r="AX54" s="311"/>
      <c r="AY54" s="314"/>
      <c r="AZ54" s="302">
        <f t="shared" si="19"/>
        <v>0</v>
      </c>
      <c r="BA54" s="302">
        <f t="shared" si="20"/>
        <v>0</v>
      </c>
      <c r="BC54" s="304" t="s">
        <v>43</v>
      </c>
      <c r="BD54" s="316" t="str">
        <f>IF(BD53="","","月")</f>
        <v/>
      </c>
      <c r="BE54" s="316" t="str">
        <f>IF(BE53="","","火")</f>
        <v/>
      </c>
      <c r="BF54" s="316" t="str">
        <f>IF(BF53="","","水")</f>
        <v/>
      </c>
      <c r="BG54" s="316" t="str">
        <f>IF(BG53="","","木")</f>
        <v/>
      </c>
      <c r="BH54" s="316" t="str">
        <f>IF(BH53="","","金")</f>
        <v/>
      </c>
      <c r="BI54" s="316" t="str">
        <f>IF(BI53="","","土")</f>
        <v/>
      </c>
      <c r="BJ54" s="316" t="str">
        <f>IF(BJ53="","","日")</f>
        <v/>
      </c>
      <c r="BK54" s="308"/>
      <c r="BL54" s="309"/>
      <c r="BM54" s="310"/>
      <c r="BN54" s="310"/>
      <c r="BO54" s="311"/>
      <c r="BP54" s="314"/>
      <c r="BQ54" s="302">
        <f t="shared" si="22"/>
        <v>0</v>
      </c>
      <c r="BR54" s="302">
        <f t="shared" si="23"/>
        <v>0</v>
      </c>
      <c r="BU54" s="304" t="s">
        <v>43</v>
      </c>
      <c r="BV54" s="316" t="str">
        <f>IF(BV53="","","月")</f>
        <v/>
      </c>
      <c r="BW54" s="316" t="str">
        <f>IF(BW53="","","火")</f>
        <v/>
      </c>
      <c r="BX54" s="316" t="str">
        <f>IF(BX53="","","水")</f>
        <v/>
      </c>
      <c r="BY54" s="316" t="str">
        <f>IF(BY53="","","木")</f>
        <v/>
      </c>
      <c r="BZ54" s="316" t="str">
        <f>IF(BZ53="","","金")</f>
        <v/>
      </c>
      <c r="CA54" s="316" t="str">
        <f>IF(CA53="","","土")</f>
        <v/>
      </c>
      <c r="CB54" s="316" t="str">
        <f>IF(CB53="","","日")</f>
        <v/>
      </c>
      <c r="CC54" s="308"/>
      <c r="CD54" s="309"/>
      <c r="CE54" s="310"/>
      <c r="CF54" s="310"/>
      <c r="CG54" s="311"/>
      <c r="CH54" s="314"/>
      <c r="CI54" s="302">
        <f t="shared" si="25"/>
        <v>0</v>
      </c>
      <c r="CJ54" s="302">
        <f t="shared" si="26"/>
        <v>0</v>
      </c>
      <c r="CK54" s="314"/>
      <c r="CL54" s="304" t="s">
        <v>43</v>
      </c>
      <c r="CM54" s="316" t="str">
        <f>IF(CM53="","","月")</f>
        <v/>
      </c>
      <c r="CN54" s="316" t="str">
        <f>IF(CN53="","","火")</f>
        <v/>
      </c>
      <c r="CO54" s="316" t="str">
        <f>IF(CO53="","","水")</f>
        <v/>
      </c>
      <c r="CP54" s="316" t="str">
        <f>IF(CP53="","","木")</f>
        <v/>
      </c>
      <c r="CQ54" s="316" t="str">
        <f>IF(CQ53="","","金")</f>
        <v/>
      </c>
      <c r="CR54" s="316" t="str">
        <f>IF(CR53="","","土")</f>
        <v/>
      </c>
      <c r="CS54" s="316" t="str">
        <f>IF(CS53="","","日")</f>
        <v/>
      </c>
      <c r="CT54" s="308"/>
      <c r="CU54" s="309"/>
      <c r="CV54" s="310"/>
      <c r="CW54" s="310"/>
      <c r="CX54" s="311"/>
      <c r="CY54" s="314"/>
      <c r="CZ54" s="270">
        <f t="shared" si="28"/>
        <v>0</v>
      </c>
      <c r="DA54" s="270">
        <f t="shared" si="29"/>
        <v>0</v>
      </c>
    </row>
    <row r="55" spans="1:105" ht="14.25" customHeight="1" x14ac:dyDescent="0.45">
      <c r="A55" s="265"/>
      <c r="B55" s="265"/>
      <c r="C55" s="318" t="s">
        <v>25</v>
      </c>
      <c r="D55" s="319"/>
      <c r="E55" s="320"/>
      <c r="F55" s="320"/>
      <c r="G55" s="320"/>
      <c r="H55" s="320"/>
      <c r="I55" s="320"/>
      <c r="J55" s="321"/>
      <c r="K55" s="322"/>
      <c r="L55" s="323"/>
      <c r="M55" s="323"/>
      <c r="N55" s="324"/>
      <c r="O55" s="325" t="e">
        <f>ROUND(AVERAGE(N57:N68),3)</f>
        <v>#DIV/0!</v>
      </c>
      <c r="P55" s="299"/>
      <c r="Q55" s="299">
        <f t="shared" si="13"/>
        <v>0</v>
      </c>
      <c r="R55" s="299">
        <f t="shared" si="14"/>
        <v>0</v>
      </c>
      <c r="S55" s="265"/>
      <c r="T55" s="318" t="s">
        <v>25</v>
      </c>
      <c r="U55" s="319"/>
      <c r="V55" s="320"/>
      <c r="W55" s="320"/>
      <c r="X55" s="320"/>
      <c r="Y55" s="320"/>
      <c r="Z55" s="320"/>
      <c r="AA55" s="321"/>
      <c r="AB55" s="322"/>
      <c r="AC55" s="323"/>
      <c r="AD55" s="323"/>
      <c r="AE55" s="324"/>
      <c r="AF55" s="325" t="e">
        <f>ROUND(AVERAGE(AE57:AE68),3)</f>
        <v>#DIV/0!</v>
      </c>
      <c r="AG55" s="314"/>
      <c r="AH55" s="344">
        <f t="shared" si="16"/>
        <v>0</v>
      </c>
      <c r="AI55" s="344">
        <f t="shared" si="17"/>
        <v>0</v>
      </c>
      <c r="AL55" s="318" t="s">
        <v>25</v>
      </c>
      <c r="AM55" s="319"/>
      <c r="AN55" s="320"/>
      <c r="AO55" s="320"/>
      <c r="AP55" s="320"/>
      <c r="AQ55" s="320"/>
      <c r="AR55" s="320"/>
      <c r="AS55" s="321"/>
      <c r="AT55" s="322"/>
      <c r="AU55" s="323"/>
      <c r="AV55" s="323"/>
      <c r="AW55" s="324"/>
      <c r="AX55" s="325" t="e">
        <f>ROUND(AVERAGE(AW57:AW68),3)</f>
        <v>#DIV/0!</v>
      </c>
      <c r="AY55" s="314"/>
      <c r="AZ55" s="302">
        <f t="shared" si="19"/>
        <v>0</v>
      </c>
      <c r="BA55" s="302">
        <f t="shared" si="20"/>
        <v>0</v>
      </c>
      <c r="BC55" s="318" t="s">
        <v>25</v>
      </c>
      <c r="BD55" s="319"/>
      <c r="BE55" s="320"/>
      <c r="BF55" s="320"/>
      <c r="BG55" s="320"/>
      <c r="BH55" s="320"/>
      <c r="BI55" s="320"/>
      <c r="BJ55" s="321"/>
      <c r="BK55" s="322"/>
      <c r="BL55" s="323"/>
      <c r="BM55" s="323"/>
      <c r="BN55" s="324"/>
      <c r="BO55" s="325" t="e">
        <f>ROUND(AVERAGE(BN57:BN68),3)</f>
        <v>#DIV/0!</v>
      </c>
      <c r="BP55" s="314"/>
      <c r="BQ55" s="302">
        <f t="shared" si="22"/>
        <v>0</v>
      </c>
      <c r="BR55" s="302">
        <f t="shared" si="23"/>
        <v>0</v>
      </c>
      <c r="BU55" s="318" t="s">
        <v>25</v>
      </c>
      <c r="BV55" s="319"/>
      <c r="BW55" s="320"/>
      <c r="BX55" s="320"/>
      <c r="BY55" s="320"/>
      <c r="BZ55" s="320"/>
      <c r="CA55" s="320"/>
      <c r="CB55" s="321"/>
      <c r="CC55" s="322"/>
      <c r="CD55" s="323"/>
      <c r="CE55" s="323"/>
      <c r="CF55" s="324"/>
      <c r="CG55" s="325" t="e">
        <f>ROUND(AVERAGE(CF57:CF68),3)</f>
        <v>#DIV/0!</v>
      </c>
      <c r="CH55" s="314"/>
      <c r="CI55" s="302">
        <f t="shared" si="25"/>
        <v>0</v>
      </c>
      <c r="CJ55" s="302">
        <f t="shared" si="26"/>
        <v>0</v>
      </c>
      <c r="CK55" s="314"/>
      <c r="CL55" s="318" t="s">
        <v>25</v>
      </c>
      <c r="CM55" s="319"/>
      <c r="CN55" s="320"/>
      <c r="CO55" s="320"/>
      <c r="CP55" s="320"/>
      <c r="CQ55" s="320"/>
      <c r="CR55" s="320"/>
      <c r="CS55" s="321"/>
      <c r="CT55" s="322"/>
      <c r="CU55" s="323"/>
      <c r="CV55" s="323"/>
      <c r="CW55" s="324"/>
      <c r="CX55" s="325" t="e">
        <f>ROUND(AVERAGE(CW57:CW68),3)</f>
        <v>#DIV/0!</v>
      </c>
      <c r="CY55" s="314"/>
      <c r="CZ55" s="270">
        <f t="shared" si="28"/>
        <v>0</v>
      </c>
      <c r="DA55" s="270">
        <f t="shared" si="29"/>
        <v>0</v>
      </c>
    </row>
    <row r="56" spans="1:105" ht="14.25" customHeight="1" x14ac:dyDescent="0.45">
      <c r="A56" s="265"/>
      <c r="B56" s="265"/>
      <c r="C56" s="326"/>
      <c r="D56" s="327"/>
      <c r="E56" s="328"/>
      <c r="F56" s="328"/>
      <c r="G56" s="328"/>
      <c r="H56" s="328"/>
      <c r="I56" s="328"/>
      <c r="J56" s="329"/>
      <c r="K56" s="330"/>
      <c r="L56" s="331"/>
      <c r="M56" s="331"/>
      <c r="N56" s="332"/>
      <c r="O56" s="333"/>
      <c r="P56" s="299"/>
      <c r="Q56" s="299" t="str">
        <f t="shared" si="13"/>
        <v/>
      </c>
      <c r="R56" s="299" t="str">
        <f t="shared" si="14"/>
        <v/>
      </c>
      <c r="S56" s="265"/>
      <c r="T56" s="326"/>
      <c r="U56" s="327"/>
      <c r="V56" s="328"/>
      <c r="W56" s="328"/>
      <c r="X56" s="328"/>
      <c r="Y56" s="328"/>
      <c r="Z56" s="328"/>
      <c r="AA56" s="329"/>
      <c r="AB56" s="330"/>
      <c r="AC56" s="331"/>
      <c r="AD56" s="331"/>
      <c r="AE56" s="332"/>
      <c r="AF56" s="333"/>
      <c r="AG56" s="314"/>
      <c r="AH56" s="344" t="str">
        <f t="shared" si="16"/>
        <v/>
      </c>
      <c r="AI56" s="344" t="str">
        <f t="shared" si="17"/>
        <v/>
      </c>
      <c r="AL56" s="326"/>
      <c r="AM56" s="327"/>
      <c r="AN56" s="328"/>
      <c r="AO56" s="328"/>
      <c r="AP56" s="328"/>
      <c r="AQ56" s="328"/>
      <c r="AR56" s="328"/>
      <c r="AS56" s="329"/>
      <c r="AT56" s="330"/>
      <c r="AU56" s="331"/>
      <c r="AV56" s="331"/>
      <c r="AW56" s="332"/>
      <c r="AX56" s="333"/>
      <c r="AY56" s="314"/>
      <c r="AZ56" s="302" t="str">
        <f t="shared" si="19"/>
        <v/>
      </c>
      <c r="BA56" s="302" t="str">
        <f t="shared" si="20"/>
        <v/>
      </c>
      <c r="BC56" s="326"/>
      <c r="BD56" s="327"/>
      <c r="BE56" s="328"/>
      <c r="BF56" s="328"/>
      <c r="BG56" s="328"/>
      <c r="BH56" s="328"/>
      <c r="BI56" s="328"/>
      <c r="BJ56" s="329"/>
      <c r="BK56" s="330"/>
      <c r="BL56" s="331"/>
      <c r="BM56" s="331"/>
      <c r="BN56" s="332"/>
      <c r="BO56" s="333"/>
      <c r="BP56" s="314"/>
      <c r="BQ56" s="302" t="str">
        <f t="shared" si="22"/>
        <v/>
      </c>
      <c r="BR56" s="302" t="str">
        <f t="shared" si="23"/>
        <v/>
      </c>
      <c r="BU56" s="326"/>
      <c r="BV56" s="327"/>
      <c r="BW56" s="328"/>
      <c r="BX56" s="328"/>
      <c r="BY56" s="328"/>
      <c r="BZ56" s="328"/>
      <c r="CA56" s="328"/>
      <c r="CB56" s="329"/>
      <c r="CC56" s="330"/>
      <c r="CD56" s="331"/>
      <c r="CE56" s="331"/>
      <c r="CF56" s="332"/>
      <c r="CG56" s="333"/>
      <c r="CH56" s="314"/>
      <c r="CI56" s="302" t="str">
        <f t="shared" si="25"/>
        <v/>
      </c>
      <c r="CJ56" s="302" t="str">
        <f t="shared" si="26"/>
        <v/>
      </c>
      <c r="CK56" s="314"/>
      <c r="CL56" s="326"/>
      <c r="CM56" s="327"/>
      <c r="CN56" s="328"/>
      <c r="CO56" s="328"/>
      <c r="CP56" s="328"/>
      <c r="CQ56" s="328"/>
      <c r="CR56" s="328"/>
      <c r="CS56" s="329"/>
      <c r="CT56" s="330"/>
      <c r="CU56" s="331"/>
      <c r="CV56" s="331"/>
      <c r="CW56" s="332"/>
      <c r="CX56" s="333"/>
      <c r="CY56" s="314"/>
      <c r="CZ56" s="270" t="str">
        <f t="shared" si="28"/>
        <v/>
      </c>
      <c r="DA56" s="270" t="str">
        <f t="shared" si="29"/>
        <v/>
      </c>
    </row>
    <row r="57" spans="1:105" ht="14.25" customHeight="1" x14ac:dyDescent="0.45">
      <c r="A57" s="265"/>
      <c r="B57" s="265"/>
      <c r="C57" s="335" t="s">
        <v>83</v>
      </c>
      <c r="D57" s="336"/>
      <c r="E57" s="337"/>
      <c r="F57" s="337"/>
      <c r="G57" s="337"/>
      <c r="H57" s="337"/>
      <c r="I57" s="337"/>
      <c r="J57" s="338"/>
      <c r="K57" s="339">
        <f>IF(C57="","",COUNT($D$53:$J$53)-L57)</f>
        <v>0</v>
      </c>
      <c r="L57" s="340">
        <f>IF(C57="","",Q57+R57)</f>
        <v>0</v>
      </c>
      <c r="M57" s="341">
        <f>IF(C57="","",COUNTIF(D57:J57,"休"))</f>
        <v>0</v>
      </c>
      <c r="N57" s="342" t="str">
        <f>IF(K57&lt;1,"対象外",IF(C57="","",IFERROR(ROUND(M57/K57,3),"")))</f>
        <v>対象外</v>
      </c>
      <c r="O57" s="333"/>
      <c r="P57" s="299"/>
      <c r="Q57" s="299">
        <f t="shared" si="13"/>
        <v>0</v>
      </c>
      <c r="R57" s="299">
        <f t="shared" si="14"/>
        <v>0</v>
      </c>
      <c r="S57" s="265"/>
      <c r="T57" s="335" t="s">
        <v>83</v>
      </c>
      <c r="U57" s="336"/>
      <c r="V57" s="337"/>
      <c r="W57" s="337"/>
      <c r="X57" s="337"/>
      <c r="Y57" s="337"/>
      <c r="Z57" s="337"/>
      <c r="AA57" s="338"/>
      <c r="AB57" s="339">
        <f>IF(T57="","",COUNT($U$53:$AA$53)-AC57)</f>
        <v>0</v>
      </c>
      <c r="AC57" s="340">
        <f>IF(T57="","",AH57+AI57)</f>
        <v>0</v>
      </c>
      <c r="AD57" s="341">
        <f>IF(T57="","",COUNTIF(U57:AA57,"休"))</f>
        <v>0</v>
      </c>
      <c r="AE57" s="342" t="str">
        <f>IF(AB57&lt;1,"対象外",IF(T57="","",IFERROR(ROUND(AD57/AB57,3),"")))</f>
        <v>対象外</v>
      </c>
      <c r="AF57" s="333"/>
      <c r="AG57" s="343"/>
      <c r="AH57" s="344">
        <f t="shared" si="16"/>
        <v>0</v>
      </c>
      <c r="AI57" s="344">
        <f t="shared" si="17"/>
        <v>0</v>
      </c>
      <c r="AL57" s="335" t="s">
        <v>83</v>
      </c>
      <c r="AM57" s="336"/>
      <c r="AN57" s="337"/>
      <c r="AO57" s="337"/>
      <c r="AP57" s="337"/>
      <c r="AQ57" s="337"/>
      <c r="AR57" s="337"/>
      <c r="AS57" s="338"/>
      <c r="AT57" s="339">
        <f>IF(AL57="","",COUNT($AM$53:$AS$53)-AU57)</f>
        <v>0</v>
      </c>
      <c r="AU57" s="340">
        <f>IF(AL57="","",AZ57+BA57)</f>
        <v>0</v>
      </c>
      <c r="AV57" s="341">
        <f>IF(AL57="","",COUNTIF(AM57:AS57,"休"))</f>
        <v>0</v>
      </c>
      <c r="AW57" s="342" t="str">
        <f>IF(AT57&lt;7,"対象外",IF(AL57="","",IFERROR(ROUND(AV57/AT57,3),"")))</f>
        <v>対象外</v>
      </c>
      <c r="AX57" s="333"/>
      <c r="AY57" s="343"/>
      <c r="AZ57" s="302">
        <f t="shared" si="19"/>
        <v>0</v>
      </c>
      <c r="BA57" s="302">
        <f t="shared" si="20"/>
        <v>0</v>
      </c>
      <c r="BC57" s="335" t="s">
        <v>83</v>
      </c>
      <c r="BD57" s="336"/>
      <c r="BE57" s="337"/>
      <c r="BF57" s="337"/>
      <c r="BG57" s="337"/>
      <c r="BH57" s="337"/>
      <c r="BI57" s="337"/>
      <c r="BJ57" s="338"/>
      <c r="BK57" s="339">
        <f>IF(BC57="","",COUNT($BD$53:$BJ$53)-BL57)</f>
        <v>0</v>
      </c>
      <c r="BL57" s="340">
        <f>IF(BC57="","",BQ57+BR57)</f>
        <v>0</v>
      </c>
      <c r="BM57" s="341">
        <f>IF(BC57="","",COUNTIF(BD57:BJ57,"休"))</f>
        <v>0</v>
      </c>
      <c r="BN57" s="342" t="str">
        <f>IF(BK57&lt;7,"対象外",IF(BC57="","",IFERROR(ROUND(BM57/BK57,3),"")))</f>
        <v>対象外</v>
      </c>
      <c r="BO57" s="333"/>
      <c r="BP57" s="343"/>
      <c r="BQ57" s="302">
        <f t="shared" si="22"/>
        <v>0</v>
      </c>
      <c r="BR57" s="302">
        <f t="shared" si="23"/>
        <v>0</v>
      </c>
      <c r="BU57" s="335" t="s">
        <v>83</v>
      </c>
      <c r="BV57" s="336"/>
      <c r="BW57" s="337"/>
      <c r="BX57" s="337"/>
      <c r="BY57" s="337"/>
      <c r="BZ57" s="337"/>
      <c r="CA57" s="337"/>
      <c r="CB57" s="338"/>
      <c r="CC57" s="339">
        <f>IF(BU57="","",COUNT($BV$53:$CB$53)-CD57)</f>
        <v>0</v>
      </c>
      <c r="CD57" s="340">
        <f>IF(BU57="","",CI57+CJ57)</f>
        <v>0</v>
      </c>
      <c r="CE57" s="341">
        <f>IF(BU57="","",COUNTIF(BV57:CB57,"休"))</f>
        <v>0</v>
      </c>
      <c r="CF57" s="342" t="str">
        <f>IF(CC57&lt;7,"対象外",IF(BU57="","",IFERROR(ROUND(CE57/CC57,3),"")))</f>
        <v>対象外</v>
      </c>
      <c r="CG57" s="333"/>
      <c r="CH57" s="343"/>
      <c r="CI57" s="302">
        <f t="shared" si="25"/>
        <v>0</v>
      </c>
      <c r="CJ57" s="302">
        <f t="shared" si="26"/>
        <v>0</v>
      </c>
      <c r="CK57" s="343"/>
      <c r="CL57" s="335" t="s">
        <v>83</v>
      </c>
      <c r="CM57" s="336"/>
      <c r="CN57" s="337"/>
      <c r="CO57" s="337"/>
      <c r="CP57" s="337"/>
      <c r="CQ57" s="337"/>
      <c r="CR57" s="337"/>
      <c r="CS57" s="338"/>
      <c r="CT57" s="339">
        <f>IF(CL57="","",COUNT($CM$53:$CS$53)-CU57)</f>
        <v>0</v>
      </c>
      <c r="CU57" s="340">
        <f>IF(CL57="","",CZ57+DA57)</f>
        <v>0</v>
      </c>
      <c r="CV57" s="341">
        <f>IF(CL57="","",COUNTIF(CM57:CS57,"休"))</f>
        <v>0</v>
      </c>
      <c r="CW57" s="342" t="str">
        <f>IF(CT57&lt;7,"対象外",IF(CL57="","",IFERROR(ROUND(CV57/CT57,3),"")))</f>
        <v>対象外</v>
      </c>
      <c r="CX57" s="333"/>
      <c r="CY57" s="343"/>
      <c r="CZ57" s="270">
        <f t="shared" si="28"/>
        <v>0</v>
      </c>
      <c r="DA57" s="270">
        <f t="shared" si="29"/>
        <v>0</v>
      </c>
    </row>
    <row r="58" spans="1:105" ht="14.25" customHeight="1" x14ac:dyDescent="0.45">
      <c r="A58" s="265"/>
      <c r="B58" s="265"/>
      <c r="C58" s="335" t="s">
        <v>84</v>
      </c>
      <c r="D58" s="336"/>
      <c r="E58" s="337"/>
      <c r="F58" s="337"/>
      <c r="G58" s="337"/>
      <c r="H58" s="337"/>
      <c r="I58" s="337"/>
      <c r="J58" s="338"/>
      <c r="K58" s="339">
        <f>IF(C58="","",COUNT($D$53:$J$53)-L58)</f>
        <v>0</v>
      </c>
      <c r="L58" s="340">
        <f t="shared" ref="L58:L60" si="94">IF(C58="","",Q58+R58)</f>
        <v>0</v>
      </c>
      <c r="M58" s="341">
        <f t="shared" ref="M58:M60" si="95">IF(C58="","",COUNTIF(D58:J58,"休"))</f>
        <v>0</v>
      </c>
      <c r="N58" s="342" t="str">
        <f>IF(K58&lt;1,"対象外",IF(C58="","",IFERROR(ROUND(M58/K58,3),"")))</f>
        <v>対象外</v>
      </c>
      <c r="O58" s="333"/>
      <c r="P58" s="299"/>
      <c r="Q58" s="299">
        <f t="shared" si="13"/>
        <v>0</v>
      </c>
      <c r="R58" s="299">
        <f t="shared" si="14"/>
        <v>0</v>
      </c>
      <c r="S58" s="265"/>
      <c r="T58" s="335" t="s">
        <v>84</v>
      </c>
      <c r="U58" s="336"/>
      <c r="V58" s="337"/>
      <c r="W58" s="337"/>
      <c r="X58" s="337"/>
      <c r="Y58" s="337"/>
      <c r="Z58" s="337"/>
      <c r="AA58" s="338"/>
      <c r="AB58" s="339">
        <f>IF(T58="","",COUNT($U$53:$AA$53)-AC58)</f>
        <v>0</v>
      </c>
      <c r="AC58" s="340">
        <f>IF(T58="","",AH58+AI58)</f>
        <v>0</v>
      </c>
      <c r="AD58" s="341">
        <f t="shared" ref="AD58:AD60" si="96">IF(T58="","",COUNTIF(U58:AA58,"休"))</f>
        <v>0</v>
      </c>
      <c r="AE58" s="342" t="str">
        <f>IF(AB58&lt;1,"対象外",IF(T58="","",IFERROR(ROUND(AD58/AB58,3),"")))</f>
        <v>対象外</v>
      </c>
      <c r="AF58" s="333"/>
      <c r="AG58" s="314"/>
      <c r="AH58" s="344">
        <f t="shared" si="16"/>
        <v>0</v>
      </c>
      <c r="AI58" s="344">
        <f t="shared" si="17"/>
        <v>0</v>
      </c>
      <c r="AL58" s="335" t="s">
        <v>84</v>
      </c>
      <c r="AM58" s="336"/>
      <c r="AN58" s="337"/>
      <c r="AO58" s="337"/>
      <c r="AP58" s="337"/>
      <c r="AQ58" s="337"/>
      <c r="AR58" s="337"/>
      <c r="AS58" s="338"/>
      <c r="AT58" s="339">
        <f>IF(AL58="","",COUNT($AM$53:$AS$53)-AU58)</f>
        <v>0</v>
      </c>
      <c r="AU58" s="340">
        <f>IF(AL58="","",AZ58+BA58)</f>
        <v>0</v>
      </c>
      <c r="AV58" s="341">
        <f t="shared" ref="AV58:AV60" si="97">IF(AL58="","",COUNTIF(AM58:AS58,"休"))</f>
        <v>0</v>
      </c>
      <c r="AW58" s="342" t="str">
        <f>IF(AT58&lt;7,"対象外",IF(AL58="","",IFERROR(ROUND(AV58/AT58,3),"")))</f>
        <v>対象外</v>
      </c>
      <c r="AX58" s="333"/>
      <c r="AY58" s="314"/>
      <c r="AZ58" s="302">
        <f t="shared" si="19"/>
        <v>0</v>
      </c>
      <c r="BA58" s="302">
        <f t="shared" si="20"/>
        <v>0</v>
      </c>
      <c r="BC58" s="335" t="s">
        <v>84</v>
      </c>
      <c r="BD58" s="336"/>
      <c r="BE58" s="337"/>
      <c r="BF58" s="337"/>
      <c r="BG58" s="337"/>
      <c r="BH58" s="337"/>
      <c r="BI58" s="337"/>
      <c r="BJ58" s="338"/>
      <c r="BK58" s="339">
        <f>IF(BC58="","",COUNT($BD$53:$BJ$53)-BL58)</f>
        <v>0</v>
      </c>
      <c r="BL58" s="340">
        <f>IF(BC58="","",BQ58+BR58)</f>
        <v>0</v>
      </c>
      <c r="BM58" s="341">
        <f t="shared" ref="BM58:BM60" si="98">IF(BC58="","",COUNTIF(BD58:BJ58,"休"))</f>
        <v>0</v>
      </c>
      <c r="BN58" s="342" t="str">
        <f>IF(BK58&lt;7,"対象外",IF(BC58="","",IFERROR(ROUND(BM58/BK58,3),"")))</f>
        <v>対象外</v>
      </c>
      <c r="BO58" s="333"/>
      <c r="BP58" s="314"/>
      <c r="BQ58" s="302">
        <f t="shared" si="22"/>
        <v>0</v>
      </c>
      <c r="BR58" s="302">
        <f t="shared" si="23"/>
        <v>0</v>
      </c>
      <c r="BU58" s="335" t="s">
        <v>84</v>
      </c>
      <c r="BV58" s="336"/>
      <c r="BW58" s="337"/>
      <c r="BX58" s="337"/>
      <c r="BY58" s="337"/>
      <c r="BZ58" s="337"/>
      <c r="CA58" s="337"/>
      <c r="CB58" s="338"/>
      <c r="CC58" s="339">
        <f>IF(BU58="","",COUNT($BV$53:$CB$53)-CD58)</f>
        <v>0</v>
      </c>
      <c r="CD58" s="340">
        <f>IF(BU58="","",CI58+CJ58)</f>
        <v>0</v>
      </c>
      <c r="CE58" s="341">
        <f t="shared" ref="CE58:CE59" si="99">IF(BU58="","",COUNTIF(BV58:CB58,"休"))</f>
        <v>0</v>
      </c>
      <c r="CF58" s="342" t="str">
        <f>IF(CC58&lt;7,"対象外",IF(BU58="","",IFERROR(ROUND(CE58/CC58,3),"")))</f>
        <v>対象外</v>
      </c>
      <c r="CG58" s="333"/>
      <c r="CH58" s="314"/>
      <c r="CI58" s="302">
        <f t="shared" si="25"/>
        <v>0</v>
      </c>
      <c r="CJ58" s="302">
        <f t="shared" si="26"/>
        <v>0</v>
      </c>
      <c r="CK58" s="314"/>
      <c r="CL58" s="335" t="s">
        <v>84</v>
      </c>
      <c r="CM58" s="336"/>
      <c r="CN58" s="337"/>
      <c r="CO58" s="337"/>
      <c r="CP58" s="337"/>
      <c r="CQ58" s="337"/>
      <c r="CR58" s="337"/>
      <c r="CS58" s="338"/>
      <c r="CT58" s="339">
        <f>IF(CL58="","",COUNT($CM$53:$CS$53)-CU58)</f>
        <v>0</v>
      </c>
      <c r="CU58" s="340">
        <f>IF(CL58="","",CZ58+DA58)</f>
        <v>0</v>
      </c>
      <c r="CV58" s="341">
        <f t="shared" ref="CV58:CV60" si="100">IF(CL58="","",COUNTIF(CM58:CS58,"休"))</f>
        <v>0</v>
      </c>
      <c r="CW58" s="342" t="str">
        <f>IF(CT58&lt;7,"対象外",IF(CL58="","",IFERROR(ROUND(CV58/CT58,3),"")))</f>
        <v>対象外</v>
      </c>
      <c r="CX58" s="333"/>
      <c r="CY58" s="314"/>
      <c r="CZ58" s="270">
        <f t="shared" si="28"/>
        <v>0</v>
      </c>
      <c r="DA58" s="270">
        <f t="shared" si="29"/>
        <v>0</v>
      </c>
    </row>
    <row r="59" spans="1:105" ht="14.25" customHeight="1" x14ac:dyDescent="0.45">
      <c r="A59" s="265"/>
      <c r="B59" s="265"/>
      <c r="C59" s="335" t="s">
        <v>85</v>
      </c>
      <c r="D59" s="336"/>
      <c r="E59" s="337"/>
      <c r="F59" s="337"/>
      <c r="G59" s="337"/>
      <c r="H59" s="337"/>
      <c r="I59" s="337"/>
      <c r="J59" s="338"/>
      <c r="K59" s="339">
        <f>IF(C59="","",COUNT($D$53:$J$53)-L59)</f>
        <v>0</v>
      </c>
      <c r="L59" s="340">
        <f t="shared" si="94"/>
        <v>0</v>
      </c>
      <c r="M59" s="341">
        <f t="shared" si="95"/>
        <v>0</v>
      </c>
      <c r="N59" s="342" t="str">
        <f>IF(K59&lt;1,"対象外",IF(C59="","",IFERROR(ROUND(M59/K59,3),"")))</f>
        <v>対象外</v>
      </c>
      <c r="O59" s="333"/>
      <c r="P59" s="299"/>
      <c r="Q59" s="299">
        <f t="shared" si="13"/>
        <v>0</v>
      </c>
      <c r="R59" s="299">
        <f t="shared" si="14"/>
        <v>0</v>
      </c>
      <c r="S59" s="265"/>
      <c r="T59" s="335" t="s">
        <v>85</v>
      </c>
      <c r="U59" s="336"/>
      <c r="V59" s="337"/>
      <c r="W59" s="337"/>
      <c r="X59" s="337"/>
      <c r="Y59" s="337"/>
      <c r="Z59" s="337"/>
      <c r="AA59" s="338"/>
      <c r="AB59" s="339">
        <f>IF(T59="","",COUNT($U$53:$AA$53)-AC59)</f>
        <v>0</v>
      </c>
      <c r="AC59" s="340">
        <f>IF(T59="","",AH59+AI59)</f>
        <v>0</v>
      </c>
      <c r="AD59" s="341">
        <f t="shared" si="96"/>
        <v>0</v>
      </c>
      <c r="AE59" s="342" t="str">
        <f>IF(AB59&lt;1,"対象外",IF(T59="","",IFERROR(ROUND(AD59/AB59,3),"")))</f>
        <v>対象外</v>
      </c>
      <c r="AF59" s="333"/>
      <c r="AG59" s="343"/>
      <c r="AH59" s="344">
        <f t="shared" si="16"/>
        <v>0</v>
      </c>
      <c r="AI59" s="344">
        <f t="shared" si="17"/>
        <v>0</v>
      </c>
      <c r="AL59" s="335" t="s">
        <v>85</v>
      </c>
      <c r="AM59" s="336"/>
      <c r="AN59" s="337"/>
      <c r="AO59" s="337"/>
      <c r="AP59" s="337"/>
      <c r="AQ59" s="337"/>
      <c r="AR59" s="337"/>
      <c r="AS59" s="338"/>
      <c r="AT59" s="339">
        <f>IF(AL59="","",COUNT($AM$53:$AS$53)-AU59)</f>
        <v>0</v>
      </c>
      <c r="AU59" s="340">
        <f>IF(AL59="","",AZ59+BA59)</f>
        <v>0</v>
      </c>
      <c r="AV59" s="341">
        <f t="shared" si="97"/>
        <v>0</v>
      </c>
      <c r="AW59" s="342" t="str">
        <f>IF(AT59&lt;7,"対象外",IF(AL59="","",IFERROR(ROUND(AV59/AT59,3),"")))</f>
        <v>対象外</v>
      </c>
      <c r="AX59" s="333"/>
      <c r="AY59" s="343"/>
      <c r="AZ59" s="302">
        <f t="shared" si="19"/>
        <v>0</v>
      </c>
      <c r="BA59" s="302">
        <f t="shared" si="20"/>
        <v>0</v>
      </c>
      <c r="BC59" s="335" t="s">
        <v>85</v>
      </c>
      <c r="BD59" s="336"/>
      <c r="BE59" s="337"/>
      <c r="BF59" s="337"/>
      <c r="BG59" s="337"/>
      <c r="BH59" s="337"/>
      <c r="BI59" s="337"/>
      <c r="BJ59" s="338"/>
      <c r="BK59" s="339">
        <f>IF(BC59="","",COUNT($BD$53:$BJ$53)-BL59)</f>
        <v>0</v>
      </c>
      <c r="BL59" s="340">
        <f>IF(BC59="","",BQ59+BR59)</f>
        <v>0</v>
      </c>
      <c r="BM59" s="341">
        <f t="shared" si="98"/>
        <v>0</v>
      </c>
      <c r="BN59" s="342" t="str">
        <f>IF(BK59&lt;7,"対象外",IF(BC59="","",IFERROR(ROUND(BM59/BK59,3),"")))</f>
        <v>対象外</v>
      </c>
      <c r="BO59" s="333"/>
      <c r="BP59" s="343"/>
      <c r="BQ59" s="302">
        <f t="shared" si="22"/>
        <v>0</v>
      </c>
      <c r="BR59" s="302">
        <f t="shared" si="23"/>
        <v>0</v>
      </c>
      <c r="BU59" s="335" t="s">
        <v>85</v>
      </c>
      <c r="BV59" s="336"/>
      <c r="BW59" s="337"/>
      <c r="BX59" s="337"/>
      <c r="BY59" s="337"/>
      <c r="BZ59" s="337"/>
      <c r="CA59" s="337"/>
      <c r="CB59" s="338"/>
      <c r="CC59" s="339">
        <f>IF(BU59="","",COUNT($BV$53:$CB$53)-CD59)</f>
        <v>0</v>
      </c>
      <c r="CD59" s="340">
        <f>IF(BU59="","",CI59+CJ59)</f>
        <v>0</v>
      </c>
      <c r="CE59" s="341">
        <f t="shared" si="99"/>
        <v>0</v>
      </c>
      <c r="CF59" s="342" t="str">
        <f>IF(CC59&lt;7,"対象外",IF(BU59="","",IFERROR(ROUND(CE59/CC59,3),"")))</f>
        <v>対象外</v>
      </c>
      <c r="CG59" s="333"/>
      <c r="CH59" s="343"/>
      <c r="CI59" s="302">
        <f t="shared" si="25"/>
        <v>0</v>
      </c>
      <c r="CJ59" s="302">
        <f t="shared" si="26"/>
        <v>0</v>
      </c>
      <c r="CK59" s="343"/>
      <c r="CL59" s="335" t="s">
        <v>85</v>
      </c>
      <c r="CM59" s="336"/>
      <c r="CN59" s="337"/>
      <c r="CO59" s="337"/>
      <c r="CP59" s="337"/>
      <c r="CQ59" s="337"/>
      <c r="CR59" s="337"/>
      <c r="CS59" s="338"/>
      <c r="CT59" s="339">
        <f>IF(CL59="","",COUNT($CM$53:$CS$53)-CU59)</f>
        <v>0</v>
      </c>
      <c r="CU59" s="340">
        <f>IF(CL59="","",CZ59+DA59)</f>
        <v>0</v>
      </c>
      <c r="CV59" s="341">
        <f t="shared" si="100"/>
        <v>0</v>
      </c>
      <c r="CW59" s="342" t="str">
        <f>IF(CT59&lt;7,"対象外",IF(CL59="","",IFERROR(ROUND(CV59/CT59,3),"")))</f>
        <v>対象外</v>
      </c>
      <c r="CX59" s="333"/>
      <c r="CY59" s="343"/>
      <c r="CZ59" s="270">
        <f t="shared" si="28"/>
        <v>0</v>
      </c>
      <c r="DA59" s="270">
        <f t="shared" si="29"/>
        <v>0</v>
      </c>
    </row>
    <row r="60" spans="1:105" ht="14.25" customHeight="1" x14ac:dyDescent="0.45">
      <c r="A60" s="265"/>
      <c r="B60" s="265"/>
      <c r="C60" s="345" t="s">
        <v>86</v>
      </c>
      <c r="D60" s="346"/>
      <c r="E60" s="347"/>
      <c r="F60" s="347"/>
      <c r="G60" s="347"/>
      <c r="H60" s="347"/>
      <c r="I60" s="347"/>
      <c r="J60" s="348"/>
      <c r="K60" s="346">
        <f>IF(C60="","",COUNT($D$53:$J$53)-L60)</f>
        <v>0</v>
      </c>
      <c r="L60" s="349">
        <f t="shared" si="94"/>
        <v>0</v>
      </c>
      <c r="M60" s="350">
        <f t="shared" si="95"/>
        <v>0</v>
      </c>
      <c r="N60" s="351" t="str">
        <f>IF(K60&lt;1,"対象外",IF(C60="","",IFERROR(ROUND(M60/K60,3),"")))</f>
        <v>対象外</v>
      </c>
      <c r="O60" s="333"/>
      <c r="P60" s="299"/>
      <c r="Q60" s="299">
        <f t="shared" si="13"/>
        <v>0</v>
      </c>
      <c r="R60" s="299">
        <f t="shared" si="14"/>
        <v>0</v>
      </c>
      <c r="S60" s="265"/>
      <c r="T60" s="345" t="s">
        <v>86</v>
      </c>
      <c r="U60" s="346"/>
      <c r="V60" s="347"/>
      <c r="W60" s="347"/>
      <c r="X60" s="347"/>
      <c r="Y60" s="347"/>
      <c r="Z60" s="347"/>
      <c r="AA60" s="348"/>
      <c r="AB60" s="346">
        <f>IF(T60="","",COUNT($U$53:$AA$53)-AC60)</f>
        <v>0</v>
      </c>
      <c r="AC60" s="349">
        <f>IF(T60="","",AH60+AI60)</f>
        <v>0</v>
      </c>
      <c r="AD60" s="350">
        <f t="shared" si="96"/>
        <v>0</v>
      </c>
      <c r="AE60" s="351" t="str">
        <f>IF(AB60&lt;1,"対象外",IF(T60="","",IFERROR(ROUND(AD60/AB60,3),"")))</f>
        <v>対象外</v>
      </c>
      <c r="AF60" s="333"/>
      <c r="AG60" s="314"/>
      <c r="AH60" s="344">
        <f t="shared" si="16"/>
        <v>0</v>
      </c>
      <c r="AI60" s="344">
        <f t="shared" si="17"/>
        <v>0</v>
      </c>
      <c r="AL60" s="345" t="s">
        <v>86</v>
      </c>
      <c r="AM60" s="346"/>
      <c r="AN60" s="347"/>
      <c r="AO60" s="347"/>
      <c r="AP60" s="347"/>
      <c r="AQ60" s="347"/>
      <c r="AR60" s="347"/>
      <c r="AS60" s="348"/>
      <c r="AT60" s="346">
        <f>IF(AL60="","",COUNT($AM$53:$AS$53)-AU60)</f>
        <v>0</v>
      </c>
      <c r="AU60" s="349">
        <f>IF(AL60="","",AZ60+BA60)</f>
        <v>0</v>
      </c>
      <c r="AV60" s="350">
        <f t="shared" si="97"/>
        <v>0</v>
      </c>
      <c r="AW60" s="351" t="str">
        <f>IF(AT60&lt;7,"対象外",IF(AL60="","",IFERROR(ROUND(AV60/AT60,3),"")))</f>
        <v>対象外</v>
      </c>
      <c r="AX60" s="333"/>
      <c r="AY60" s="314"/>
      <c r="AZ60" s="302">
        <f t="shared" si="19"/>
        <v>0</v>
      </c>
      <c r="BA60" s="302">
        <f t="shared" si="20"/>
        <v>0</v>
      </c>
      <c r="BC60" s="345" t="s">
        <v>86</v>
      </c>
      <c r="BD60" s="346"/>
      <c r="BE60" s="347"/>
      <c r="BF60" s="347"/>
      <c r="BG60" s="347"/>
      <c r="BH60" s="347"/>
      <c r="BI60" s="347"/>
      <c r="BJ60" s="348"/>
      <c r="BK60" s="346">
        <f>IF(BC60="","",COUNT($BD$53:$BJ$53)-BL60)</f>
        <v>0</v>
      </c>
      <c r="BL60" s="349">
        <f>IF(BC60="","",BQ60+BR60)</f>
        <v>0</v>
      </c>
      <c r="BM60" s="350">
        <f t="shared" si="98"/>
        <v>0</v>
      </c>
      <c r="BN60" s="351" t="str">
        <f>IF(BK60&lt;7,"対象外",IF(BC60="","",IFERROR(ROUND(BM60/BK60,3),"")))</f>
        <v>対象外</v>
      </c>
      <c r="BO60" s="333"/>
      <c r="BP60" s="314"/>
      <c r="BQ60" s="302">
        <f t="shared" si="22"/>
        <v>0</v>
      </c>
      <c r="BR60" s="302">
        <f t="shared" si="23"/>
        <v>0</v>
      </c>
      <c r="BU60" s="345" t="s">
        <v>86</v>
      </c>
      <c r="BV60" s="346"/>
      <c r="BW60" s="347"/>
      <c r="BX60" s="347"/>
      <c r="BY60" s="347"/>
      <c r="BZ60" s="347"/>
      <c r="CA60" s="347"/>
      <c r="CB60" s="348"/>
      <c r="CC60" s="346">
        <f>IF(BU60="","",COUNT($BV$53:$CB$53)-CD60)</f>
        <v>0</v>
      </c>
      <c r="CD60" s="349">
        <f>IF(BU60="","",CI60+CJ60)</f>
        <v>0</v>
      </c>
      <c r="CE60" s="350">
        <f>IF(BU60="","",COUNTIF(BV60:CB60,"休"))</f>
        <v>0</v>
      </c>
      <c r="CF60" s="351" t="str">
        <f>IF(CC60&lt;7,"対象外",IF(BU60="","",IFERROR(ROUND(CE60/CC60,3),"")))</f>
        <v>対象外</v>
      </c>
      <c r="CG60" s="333"/>
      <c r="CH60" s="314"/>
      <c r="CI60" s="302">
        <f t="shared" si="25"/>
        <v>0</v>
      </c>
      <c r="CJ60" s="302">
        <f t="shared" si="26"/>
        <v>0</v>
      </c>
      <c r="CK60" s="314"/>
      <c r="CL60" s="345" t="s">
        <v>86</v>
      </c>
      <c r="CM60" s="346"/>
      <c r="CN60" s="347"/>
      <c r="CO60" s="347"/>
      <c r="CP60" s="347"/>
      <c r="CQ60" s="347"/>
      <c r="CR60" s="347"/>
      <c r="CS60" s="348"/>
      <c r="CT60" s="346">
        <f>IF(CL60="","",COUNT($CM$53:$CS$53)-CU60)</f>
        <v>0</v>
      </c>
      <c r="CU60" s="349">
        <f>IF(CL60="","",CZ60+DA60)</f>
        <v>0</v>
      </c>
      <c r="CV60" s="350">
        <f t="shared" si="100"/>
        <v>0</v>
      </c>
      <c r="CW60" s="351" t="str">
        <f>IF(CT60&lt;7,"対象外",IF(CL60="","",IFERROR(ROUND(CV60/CT60,3),"")))</f>
        <v>対象外</v>
      </c>
      <c r="CX60" s="333"/>
      <c r="CY60" s="314"/>
      <c r="CZ60" s="270">
        <f t="shared" si="28"/>
        <v>0</v>
      </c>
      <c r="DA60" s="270">
        <f t="shared" si="29"/>
        <v>0</v>
      </c>
    </row>
    <row r="61" spans="1:105" ht="14.25" customHeight="1" x14ac:dyDescent="0.45">
      <c r="A61" s="265"/>
      <c r="B61" s="265"/>
      <c r="C61" s="318" t="s">
        <v>33</v>
      </c>
      <c r="D61" s="319"/>
      <c r="E61" s="320"/>
      <c r="F61" s="320"/>
      <c r="G61" s="320"/>
      <c r="H61" s="320"/>
      <c r="I61" s="320"/>
      <c r="J61" s="321"/>
      <c r="K61" s="322"/>
      <c r="L61" s="323"/>
      <c r="M61" s="323"/>
      <c r="N61" s="324"/>
      <c r="O61" s="333"/>
      <c r="P61" s="299"/>
      <c r="Q61" s="299">
        <f t="shared" si="13"/>
        <v>0</v>
      </c>
      <c r="R61" s="299">
        <f t="shared" si="14"/>
        <v>0</v>
      </c>
      <c r="S61" s="265"/>
      <c r="T61" s="318" t="s">
        <v>33</v>
      </c>
      <c r="U61" s="319"/>
      <c r="V61" s="320"/>
      <c r="W61" s="320"/>
      <c r="X61" s="320"/>
      <c r="Y61" s="320"/>
      <c r="Z61" s="320"/>
      <c r="AA61" s="321"/>
      <c r="AB61" s="322"/>
      <c r="AC61" s="323"/>
      <c r="AD61" s="323"/>
      <c r="AE61" s="324"/>
      <c r="AF61" s="333"/>
      <c r="AG61" s="314"/>
      <c r="AH61" s="344">
        <f t="shared" si="16"/>
        <v>0</v>
      </c>
      <c r="AI61" s="344">
        <f t="shared" si="17"/>
        <v>0</v>
      </c>
      <c r="AL61" s="318" t="s">
        <v>33</v>
      </c>
      <c r="AM61" s="319"/>
      <c r="AN61" s="320"/>
      <c r="AO61" s="320"/>
      <c r="AP61" s="320"/>
      <c r="AQ61" s="320"/>
      <c r="AR61" s="320"/>
      <c r="AS61" s="321"/>
      <c r="AT61" s="322"/>
      <c r="AU61" s="323"/>
      <c r="AV61" s="323"/>
      <c r="AW61" s="324"/>
      <c r="AX61" s="333"/>
      <c r="AY61" s="314"/>
      <c r="AZ61" s="302">
        <f t="shared" si="19"/>
        <v>0</v>
      </c>
      <c r="BA61" s="302">
        <f t="shared" si="20"/>
        <v>0</v>
      </c>
      <c r="BC61" s="318" t="s">
        <v>33</v>
      </c>
      <c r="BD61" s="319"/>
      <c r="BE61" s="320"/>
      <c r="BF61" s="320"/>
      <c r="BG61" s="320"/>
      <c r="BH61" s="320"/>
      <c r="BI61" s="320"/>
      <c r="BJ61" s="321"/>
      <c r="BK61" s="322"/>
      <c r="BL61" s="323"/>
      <c r="BM61" s="323"/>
      <c r="BN61" s="324"/>
      <c r="BO61" s="333"/>
      <c r="BP61" s="314"/>
      <c r="BQ61" s="302">
        <f t="shared" si="22"/>
        <v>0</v>
      </c>
      <c r="BR61" s="302">
        <f t="shared" si="23"/>
        <v>0</v>
      </c>
      <c r="BU61" s="318" t="s">
        <v>33</v>
      </c>
      <c r="BV61" s="319"/>
      <c r="BW61" s="320"/>
      <c r="BX61" s="320"/>
      <c r="BY61" s="320"/>
      <c r="BZ61" s="320"/>
      <c r="CA61" s="320"/>
      <c r="CB61" s="321"/>
      <c r="CC61" s="322"/>
      <c r="CD61" s="323"/>
      <c r="CE61" s="323"/>
      <c r="CF61" s="324"/>
      <c r="CG61" s="333"/>
      <c r="CH61" s="314"/>
      <c r="CI61" s="302">
        <f t="shared" si="25"/>
        <v>0</v>
      </c>
      <c r="CJ61" s="302">
        <f t="shared" si="26"/>
        <v>0</v>
      </c>
      <c r="CK61" s="314"/>
      <c r="CL61" s="318" t="s">
        <v>33</v>
      </c>
      <c r="CM61" s="319"/>
      <c r="CN61" s="320"/>
      <c r="CO61" s="320"/>
      <c r="CP61" s="320"/>
      <c r="CQ61" s="320"/>
      <c r="CR61" s="320"/>
      <c r="CS61" s="321"/>
      <c r="CT61" s="322"/>
      <c r="CU61" s="323"/>
      <c r="CV61" s="323"/>
      <c r="CW61" s="324"/>
      <c r="CX61" s="333"/>
      <c r="CY61" s="314"/>
      <c r="CZ61" s="270">
        <f t="shared" si="28"/>
        <v>0</v>
      </c>
      <c r="DA61" s="270">
        <f t="shared" si="29"/>
        <v>0</v>
      </c>
    </row>
    <row r="62" spans="1:105" ht="14.25" customHeight="1" x14ac:dyDescent="0.45">
      <c r="A62" s="265"/>
      <c r="B62" s="265"/>
      <c r="C62" s="326"/>
      <c r="D62" s="327"/>
      <c r="E62" s="328"/>
      <c r="F62" s="328"/>
      <c r="G62" s="328"/>
      <c r="H62" s="328"/>
      <c r="I62" s="328"/>
      <c r="J62" s="329"/>
      <c r="K62" s="330"/>
      <c r="L62" s="331"/>
      <c r="M62" s="331"/>
      <c r="N62" s="332"/>
      <c r="O62" s="333"/>
      <c r="P62" s="299"/>
      <c r="Q62" s="299" t="str">
        <f t="shared" si="13"/>
        <v/>
      </c>
      <c r="R62" s="299" t="str">
        <f t="shared" si="14"/>
        <v/>
      </c>
      <c r="S62" s="265"/>
      <c r="T62" s="326"/>
      <c r="U62" s="327"/>
      <c r="V62" s="328"/>
      <c r="W62" s="328"/>
      <c r="X62" s="328"/>
      <c r="Y62" s="328"/>
      <c r="Z62" s="328"/>
      <c r="AA62" s="329"/>
      <c r="AB62" s="330"/>
      <c r="AC62" s="331"/>
      <c r="AD62" s="331"/>
      <c r="AE62" s="332"/>
      <c r="AF62" s="333"/>
      <c r="AG62" s="314"/>
      <c r="AH62" s="344" t="str">
        <f t="shared" si="16"/>
        <v/>
      </c>
      <c r="AI62" s="344" t="str">
        <f t="shared" si="17"/>
        <v/>
      </c>
      <c r="AL62" s="326"/>
      <c r="AM62" s="327"/>
      <c r="AN62" s="328"/>
      <c r="AO62" s="328"/>
      <c r="AP62" s="328"/>
      <c r="AQ62" s="328"/>
      <c r="AR62" s="328"/>
      <c r="AS62" s="329"/>
      <c r="AT62" s="330"/>
      <c r="AU62" s="331"/>
      <c r="AV62" s="331"/>
      <c r="AW62" s="332"/>
      <c r="AX62" s="333"/>
      <c r="AY62" s="314"/>
      <c r="AZ62" s="302" t="str">
        <f t="shared" si="19"/>
        <v/>
      </c>
      <c r="BA62" s="302" t="str">
        <f t="shared" si="20"/>
        <v/>
      </c>
      <c r="BC62" s="326"/>
      <c r="BD62" s="327"/>
      <c r="BE62" s="328"/>
      <c r="BF62" s="328"/>
      <c r="BG62" s="328"/>
      <c r="BH62" s="328"/>
      <c r="BI62" s="328"/>
      <c r="BJ62" s="329"/>
      <c r="BK62" s="330"/>
      <c r="BL62" s="331"/>
      <c r="BM62" s="331"/>
      <c r="BN62" s="332"/>
      <c r="BO62" s="333"/>
      <c r="BP62" s="314"/>
      <c r="BQ62" s="302" t="str">
        <f t="shared" si="22"/>
        <v/>
      </c>
      <c r="BR62" s="302" t="str">
        <f t="shared" si="23"/>
        <v/>
      </c>
      <c r="BU62" s="326"/>
      <c r="BV62" s="327"/>
      <c r="BW62" s="328"/>
      <c r="BX62" s="328"/>
      <c r="BY62" s="328"/>
      <c r="BZ62" s="328"/>
      <c r="CA62" s="328"/>
      <c r="CB62" s="329"/>
      <c r="CC62" s="330"/>
      <c r="CD62" s="331"/>
      <c r="CE62" s="331"/>
      <c r="CF62" s="332"/>
      <c r="CG62" s="333"/>
      <c r="CH62" s="314"/>
      <c r="CI62" s="302" t="str">
        <f t="shared" si="25"/>
        <v/>
      </c>
      <c r="CJ62" s="302" t="str">
        <f t="shared" si="26"/>
        <v/>
      </c>
      <c r="CK62" s="314"/>
      <c r="CL62" s="326"/>
      <c r="CM62" s="327"/>
      <c r="CN62" s="328"/>
      <c r="CO62" s="328"/>
      <c r="CP62" s="328"/>
      <c r="CQ62" s="328"/>
      <c r="CR62" s="328"/>
      <c r="CS62" s="329"/>
      <c r="CT62" s="330"/>
      <c r="CU62" s="331"/>
      <c r="CV62" s="331"/>
      <c r="CW62" s="332"/>
      <c r="CX62" s="333"/>
      <c r="CY62" s="314"/>
      <c r="CZ62" s="270" t="str">
        <f t="shared" si="28"/>
        <v/>
      </c>
      <c r="DA62" s="270" t="str">
        <f t="shared" si="29"/>
        <v/>
      </c>
    </row>
    <row r="63" spans="1:105" ht="14.25" customHeight="1" x14ac:dyDescent="0.45">
      <c r="A63" s="265"/>
      <c r="B63" s="265"/>
      <c r="C63" s="352" t="s">
        <v>83</v>
      </c>
      <c r="D63" s="339"/>
      <c r="E63" s="353"/>
      <c r="F63" s="353"/>
      <c r="G63" s="353"/>
      <c r="H63" s="353"/>
      <c r="I63" s="353"/>
      <c r="J63" s="354"/>
      <c r="K63" s="355">
        <f>IF(C63="","",COUNT($D$53:$J$53)-L63)</f>
        <v>0</v>
      </c>
      <c r="L63" s="356">
        <f t="shared" ref="L63:L65" si="101">IF(C63="","",Q63+R63)</f>
        <v>0</v>
      </c>
      <c r="M63" s="356">
        <f t="shared" ref="M63:M65" si="102">IF(C63="","",COUNTIF(D63:J63,"休"))</f>
        <v>0</v>
      </c>
      <c r="N63" s="357" t="str">
        <f>IF(K63&lt;1,"対象外",IF(C63="","",IFERROR(ROUND(M63/K63,3),"")))</f>
        <v>対象外</v>
      </c>
      <c r="O63" s="333"/>
      <c r="P63" s="299"/>
      <c r="Q63" s="299">
        <f t="shared" si="13"/>
        <v>0</v>
      </c>
      <c r="R63" s="299">
        <f t="shared" si="14"/>
        <v>0</v>
      </c>
      <c r="S63" s="265"/>
      <c r="T63" s="352" t="s">
        <v>83</v>
      </c>
      <c r="U63" s="339"/>
      <c r="V63" s="353"/>
      <c r="W63" s="353"/>
      <c r="X63" s="353"/>
      <c r="Y63" s="353"/>
      <c r="Z63" s="353"/>
      <c r="AA63" s="354"/>
      <c r="AB63" s="355">
        <f>IF(T63="","",COUNT($U$53:$AA$53)-AC63)</f>
        <v>0</v>
      </c>
      <c r="AC63" s="356">
        <f>IF(T63="","",AH63+AI63)</f>
        <v>0</v>
      </c>
      <c r="AD63" s="356">
        <f t="shared" ref="AD63:AD65" si="103">IF(T63="","",COUNTIF(U63:AA63,"休"))</f>
        <v>0</v>
      </c>
      <c r="AE63" s="357" t="str">
        <f>IF(AB63&lt;1,"対象外",IF(T63="","",IFERROR(ROUND(AD63/AB63,3),"")))</f>
        <v>対象外</v>
      </c>
      <c r="AF63" s="333"/>
      <c r="AG63" s="358"/>
      <c r="AH63" s="344">
        <f t="shared" si="16"/>
        <v>0</v>
      </c>
      <c r="AI63" s="344">
        <f t="shared" si="17"/>
        <v>0</v>
      </c>
      <c r="AL63" s="352" t="s">
        <v>83</v>
      </c>
      <c r="AM63" s="339"/>
      <c r="AN63" s="353"/>
      <c r="AO63" s="353"/>
      <c r="AP63" s="353"/>
      <c r="AQ63" s="353"/>
      <c r="AR63" s="353"/>
      <c r="AS63" s="354"/>
      <c r="AT63" s="355">
        <f>IF(AL63="","",COUNT($AM$53:$AS$53)-AU63)</f>
        <v>0</v>
      </c>
      <c r="AU63" s="356">
        <f>IF(AL63="","",AZ63+BA63)</f>
        <v>0</v>
      </c>
      <c r="AV63" s="356">
        <f t="shared" ref="AV63:AV65" si="104">IF(AL63="","",COUNTIF(AM63:AS63,"休"))</f>
        <v>0</v>
      </c>
      <c r="AW63" s="357" t="str">
        <f>IF(AT63&lt;7,"対象外",IF(AL63="","",IFERROR(ROUND(AV63/AT63,3),"")))</f>
        <v>対象外</v>
      </c>
      <c r="AX63" s="333"/>
      <c r="AY63" s="358"/>
      <c r="AZ63" s="302">
        <f t="shared" si="19"/>
        <v>0</v>
      </c>
      <c r="BA63" s="302">
        <f t="shared" si="20"/>
        <v>0</v>
      </c>
      <c r="BC63" s="352" t="s">
        <v>83</v>
      </c>
      <c r="BD63" s="339"/>
      <c r="BE63" s="353"/>
      <c r="BF63" s="353"/>
      <c r="BG63" s="353"/>
      <c r="BH63" s="353"/>
      <c r="BI63" s="353"/>
      <c r="BJ63" s="354"/>
      <c r="BK63" s="355">
        <f>IF(BC63="","",COUNT($BD$53:$BJ$53)-BL63)</f>
        <v>0</v>
      </c>
      <c r="BL63" s="356">
        <f>IF(BC63="","",BQ63+BR63)</f>
        <v>0</v>
      </c>
      <c r="BM63" s="356">
        <f t="shared" ref="BM63:BM65" si="105">IF(BC63="","",COUNTIF(BD63:BJ63,"休"))</f>
        <v>0</v>
      </c>
      <c r="BN63" s="357" t="str">
        <f>IF(BK63&lt;7,"対象外",IF(BC63="","",IFERROR(ROUND(BM63/BK63,3),"")))</f>
        <v>対象外</v>
      </c>
      <c r="BO63" s="333"/>
      <c r="BP63" s="358"/>
      <c r="BQ63" s="302">
        <f t="shared" si="22"/>
        <v>0</v>
      </c>
      <c r="BR63" s="302">
        <f t="shared" si="23"/>
        <v>0</v>
      </c>
      <c r="BU63" s="352" t="s">
        <v>83</v>
      </c>
      <c r="BV63" s="339"/>
      <c r="BW63" s="353"/>
      <c r="BX63" s="353"/>
      <c r="BY63" s="353"/>
      <c r="BZ63" s="353"/>
      <c r="CA63" s="353"/>
      <c r="CB63" s="354"/>
      <c r="CC63" s="355">
        <f>IF(BU63="","",COUNT($BV$53:$CB$53)-CD63)</f>
        <v>0</v>
      </c>
      <c r="CD63" s="356">
        <f>IF(BU63="","",CI63+CJ63)</f>
        <v>0</v>
      </c>
      <c r="CE63" s="356">
        <f t="shared" ref="CE63:CE65" si="106">IF(BU63="","",COUNTIF(BV63:CB63,"休"))</f>
        <v>0</v>
      </c>
      <c r="CF63" s="357" t="str">
        <f>IF(CC63&lt;7,"対象外",IF(BU63="","",IFERROR(ROUND(CE63/CC63,3),"")))</f>
        <v>対象外</v>
      </c>
      <c r="CG63" s="333"/>
      <c r="CH63" s="358"/>
      <c r="CI63" s="302">
        <f t="shared" si="25"/>
        <v>0</v>
      </c>
      <c r="CJ63" s="302">
        <f t="shared" si="26"/>
        <v>0</v>
      </c>
      <c r="CK63" s="314"/>
      <c r="CL63" s="352" t="s">
        <v>83</v>
      </c>
      <c r="CM63" s="339"/>
      <c r="CN63" s="353"/>
      <c r="CO63" s="353"/>
      <c r="CP63" s="353"/>
      <c r="CQ63" s="353"/>
      <c r="CR63" s="353"/>
      <c r="CS63" s="354"/>
      <c r="CT63" s="355">
        <f>IF(CL63="","",COUNT($CM$53:$CS$53)-CU63)</f>
        <v>0</v>
      </c>
      <c r="CU63" s="356">
        <f>IF(CL63="","",CZ63+DA63)</f>
        <v>0</v>
      </c>
      <c r="CV63" s="356">
        <f t="shared" ref="CV63:CV65" si="107">IF(CL63="","",COUNTIF(CM63:CS63,"休"))</f>
        <v>0</v>
      </c>
      <c r="CW63" s="357" t="str">
        <f>IF(CT63&lt;7,"対象外",IF(CL63="","",IFERROR(ROUND(CV63/CT63,3),"")))</f>
        <v>対象外</v>
      </c>
      <c r="CX63" s="333"/>
      <c r="CY63" s="358"/>
      <c r="CZ63" s="270">
        <f t="shared" si="28"/>
        <v>0</v>
      </c>
      <c r="DA63" s="270">
        <f t="shared" si="29"/>
        <v>0</v>
      </c>
    </row>
    <row r="64" spans="1:105" ht="14.25" customHeight="1" x14ac:dyDescent="0.45">
      <c r="A64" s="265"/>
      <c r="B64" s="265"/>
      <c r="C64" s="335" t="s">
        <v>84</v>
      </c>
      <c r="D64" s="336"/>
      <c r="E64" s="337"/>
      <c r="F64" s="337"/>
      <c r="G64" s="337"/>
      <c r="H64" s="337"/>
      <c r="I64" s="337"/>
      <c r="J64" s="338"/>
      <c r="K64" s="336">
        <f>IF(C64="","",COUNT($D$53:$J$53)-L64)</f>
        <v>0</v>
      </c>
      <c r="L64" s="361">
        <f t="shared" si="101"/>
        <v>0</v>
      </c>
      <c r="M64" s="361">
        <f t="shared" si="102"/>
        <v>0</v>
      </c>
      <c r="N64" s="362" t="str">
        <f>IF(K64&lt;1,"対象外",IF(C64="","",IFERROR(ROUND(M64/K64,3),"")))</f>
        <v>対象外</v>
      </c>
      <c r="O64" s="333"/>
      <c r="P64" s="299"/>
      <c r="Q64" s="299">
        <f t="shared" si="13"/>
        <v>0</v>
      </c>
      <c r="R64" s="299">
        <f t="shared" si="14"/>
        <v>0</v>
      </c>
      <c r="S64" s="265"/>
      <c r="T64" s="335" t="s">
        <v>84</v>
      </c>
      <c r="U64" s="336"/>
      <c r="V64" s="337"/>
      <c r="W64" s="337"/>
      <c r="X64" s="337"/>
      <c r="Y64" s="337"/>
      <c r="Z64" s="337"/>
      <c r="AA64" s="338"/>
      <c r="AB64" s="336">
        <f>IF(T64="","",COUNT($U$53:$AA$53)-AC64)</f>
        <v>0</v>
      </c>
      <c r="AC64" s="361">
        <f>IF(T64="","",AH64+AI64)</f>
        <v>0</v>
      </c>
      <c r="AD64" s="361">
        <f t="shared" si="103"/>
        <v>0</v>
      </c>
      <c r="AE64" s="362" t="str">
        <f>IF(AB64&lt;1,"対象外",IF(T64="","",IFERROR(ROUND(AD64/AB64,3),"")))</f>
        <v>対象外</v>
      </c>
      <c r="AF64" s="333"/>
      <c r="AG64" s="358"/>
      <c r="AH64" s="344">
        <f t="shared" si="16"/>
        <v>0</v>
      </c>
      <c r="AI64" s="344">
        <f t="shared" si="17"/>
        <v>0</v>
      </c>
      <c r="AL64" s="335" t="s">
        <v>84</v>
      </c>
      <c r="AM64" s="336"/>
      <c r="AN64" s="337"/>
      <c r="AO64" s="337"/>
      <c r="AP64" s="337"/>
      <c r="AQ64" s="337"/>
      <c r="AR64" s="337"/>
      <c r="AS64" s="338"/>
      <c r="AT64" s="336">
        <f>IF(AL64="","",COUNT($AM$53:$AS$53)-AU64)</f>
        <v>0</v>
      </c>
      <c r="AU64" s="361">
        <f>IF(AL64="","",AZ64+BA64)</f>
        <v>0</v>
      </c>
      <c r="AV64" s="361">
        <f t="shared" si="104"/>
        <v>0</v>
      </c>
      <c r="AW64" s="362" t="str">
        <f>IF(AT64&lt;7,"対象外",IF(AL64="","",IFERROR(ROUND(AV64/AT64,3),"")))</f>
        <v>対象外</v>
      </c>
      <c r="AX64" s="333"/>
      <c r="AY64" s="358"/>
      <c r="AZ64" s="302">
        <f t="shared" si="19"/>
        <v>0</v>
      </c>
      <c r="BA64" s="302">
        <f t="shared" si="20"/>
        <v>0</v>
      </c>
      <c r="BC64" s="335" t="s">
        <v>84</v>
      </c>
      <c r="BD64" s="336"/>
      <c r="BE64" s="337"/>
      <c r="BF64" s="337"/>
      <c r="BG64" s="337"/>
      <c r="BH64" s="337"/>
      <c r="BI64" s="337"/>
      <c r="BJ64" s="338"/>
      <c r="BK64" s="336">
        <f>IF(BC64="","",COUNT($BD$53:$BJ$53)-BL64)</f>
        <v>0</v>
      </c>
      <c r="BL64" s="361">
        <f>IF(BC64="","",BQ64+BR64)</f>
        <v>0</v>
      </c>
      <c r="BM64" s="361">
        <f t="shared" si="105"/>
        <v>0</v>
      </c>
      <c r="BN64" s="362" t="str">
        <f>IF(BK64&lt;7,"対象外",IF(BC64="","",IFERROR(ROUND(BM64/BK64,3),"")))</f>
        <v>対象外</v>
      </c>
      <c r="BO64" s="333"/>
      <c r="BP64" s="358"/>
      <c r="BQ64" s="302">
        <f t="shared" si="22"/>
        <v>0</v>
      </c>
      <c r="BR64" s="302">
        <f t="shared" si="23"/>
        <v>0</v>
      </c>
      <c r="BU64" s="335" t="s">
        <v>84</v>
      </c>
      <c r="BV64" s="336"/>
      <c r="BW64" s="337"/>
      <c r="BX64" s="337"/>
      <c r="BY64" s="337"/>
      <c r="BZ64" s="337"/>
      <c r="CA64" s="337"/>
      <c r="CB64" s="338"/>
      <c r="CC64" s="336">
        <f>IF(BU64="","",COUNT($BV$53:$CB$53)-CD64)</f>
        <v>0</v>
      </c>
      <c r="CD64" s="361">
        <f>IF(BU64="","",CI64+CJ64)</f>
        <v>0</v>
      </c>
      <c r="CE64" s="361">
        <f t="shared" si="106"/>
        <v>0</v>
      </c>
      <c r="CF64" s="362" t="str">
        <f>IF(CC64&lt;7,"対象外",IF(BU64="","",IFERROR(ROUND(CE64/CC64,3),"")))</f>
        <v>対象外</v>
      </c>
      <c r="CG64" s="333"/>
      <c r="CH64" s="358"/>
      <c r="CI64" s="302">
        <f t="shared" si="25"/>
        <v>0</v>
      </c>
      <c r="CJ64" s="302">
        <f t="shared" si="26"/>
        <v>0</v>
      </c>
      <c r="CK64" s="314"/>
      <c r="CL64" s="335" t="s">
        <v>84</v>
      </c>
      <c r="CM64" s="336"/>
      <c r="CN64" s="337"/>
      <c r="CO64" s="337"/>
      <c r="CP64" s="337"/>
      <c r="CQ64" s="337"/>
      <c r="CR64" s="337"/>
      <c r="CS64" s="338"/>
      <c r="CT64" s="336">
        <f>IF(CL64="","",COUNT($CM$53:$CS$53)-CU64)</f>
        <v>0</v>
      </c>
      <c r="CU64" s="361">
        <f>IF(CL64="","",CZ64+DA64)</f>
        <v>0</v>
      </c>
      <c r="CV64" s="361">
        <f t="shared" si="107"/>
        <v>0</v>
      </c>
      <c r="CW64" s="362" t="str">
        <f>IF(CT64&lt;7,"対象外",IF(CL64="","",IFERROR(ROUND(CV64/CT64,3),"")))</f>
        <v>対象外</v>
      </c>
      <c r="CX64" s="333"/>
      <c r="CY64" s="358"/>
      <c r="CZ64" s="270">
        <f t="shared" si="28"/>
        <v>0</v>
      </c>
      <c r="DA64" s="270">
        <f t="shared" si="29"/>
        <v>0</v>
      </c>
    </row>
    <row r="65" spans="1:105" ht="14.25" customHeight="1" x14ac:dyDescent="0.45">
      <c r="A65" s="265"/>
      <c r="B65" s="265"/>
      <c r="C65" s="335" t="s">
        <v>85</v>
      </c>
      <c r="D65" s="336"/>
      <c r="E65" s="337"/>
      <c r="F65" s="337"/>
      <c r="G65" s="337"/>
      <c r="H65" s="337"/>
      <c r="I65" s="337"/>
      <c r="J65" s="338"/>
      <c r="K65" s="336">
        <f>IF(C65="","",COUNT($D$53:$J$53)-L65)</f>
        <v>0</v>
      </c>
      <c r="L65" s="361">
        <f t="shared" si="101"/>
        <v>0</v>
      </c>
      <c r="M65" s="361">
        <f t="shared" si="102"/>
        <v>0</v>
      </c>
      <c r="N65" s="362" t="str">
        <f>IF(K65&lt;1,"対象外",IF(C65="","",IFERROR(ROUND(M65/K65,3),"")))</f>
        <v>対象外</v>
      </c>
      <c r="O65" s="333"/>
      <c r="P65" s="299"/>
      <c r="Q65" s="299">
        <f t="shared" si="13"/>
        <v>0</v>
      </c>
      <c r="R65" s="299">
        <f t="shared" si="14"/>
        <v>0</v>
      </c>
      <c r="S65" s="265"/>
      <c r="T65" s="335" t="s">
        <v>85</v>
      </c>
      <c r="U65" s="336"/>
      <c r="V65" s="337"/>
      <c r="W65" s="337"/>
      <c r="X65" s="337"/>
      <c r="Y65" s="337"/>
      <c r="Z65" s="337"/>
      <c r="AA65" s="338"/>
      <c r="AB65" s="336">
        <f>IF(T65="","",COUNT($U$53:$AA$53)-AC65)</f>
        <v>0</v>
      </c>
      <c r="AC65" s="361">
        <f>IF(T65="","",AH65+AI65)</f>
        <v>0</v>
      </c>
      <c r="AD65" s="361">
        <f t="shared" si="103"/>
        <v>0</v>
      </c>
      <c r="AE65" s="362" t="str">
        <f>IF(AB65&lt;1,"対象外",IF(T65="","",IFERROR(ROUND(AD65/AB65,3),"")))</f>
        <v>対象外</v>
      </c>
      <c r="AF65" s="333"/>
      <c r="AG65" s="358"/>
      <c r="AH65" s="344">
        <f t="shared" si="16"/>
        <v>0</v>
      </c>
      <c r="AI65" s="344">
        <f t="shared" si="17"/>
        <v>0</v>
      </c>
      <c r="AL65" s="335" t="s">
        <v>85</v>
      </c>
      <c r="AM65" s="336"/>
      <c r="AN65" s="337"/>
      <c r="AO65" s="337"/>
      <c r="AP65" s="337"/>
      <c r="AQ65" s="337"/>
      <c r="AR65" s="337"/>
      <c r="AS65" s="338"/>
      <c r="AT65" s="336">
        <f>IF(AL65="","",COUNT($AM$53:$AS$53)-AU65)</f>
        <v>0</v>
      </c>
      <c r="AU65" s="361">
        <f>IF(AL65="","",AZ65+BA65)</f>
        <v>0</v>
      </c>
      <c r="AV65" s="361">
        <f t="shared" si="104"/>
        <v>0</v>
      </c>
      <c r="AW65" s="362" t="str">
        <f>IF(AT65&lt;7,"対象外",IF(AL65="","",IFERROR(ROUND(AV65/AT65,3),"")))</f>
        <v>対象外</v>
      </c>
      <c r="AX65" s="333"/>
      <c r="AY65" s="358"/>
      <c r="AZ65" s="302">
        <f t="shared" si="19"/>
        <v>0</v>
      </c>
      <c r="BA65" s="302">
        <f t="shared" si="20"/>
        <v>0</v>
      </c>
      <c r="BC65" s="335" t="s">
        <v>85</v>
      </c>
      <c r="BD65" s="336"/>
      <c r="BE65" s="337"/>
      <c r="BF65" s="337"/>
      <c r="BG65" s="337"/>
      <c r="BH65" s="337"/>
      <c r="BI65" s="337"/>
      <c r="BJ65" s="338"/>
      <c r="BK65" s="336">
        <f>IF(BC65="","",COUNT($BD$53:$BJ$53)-BL65)</f>
        <v>0</v>
      </c>
      <c r="BL65" s="361">
        <f>IF(BC65="","",BQ65+BR65)</f>
        <v>0</v>
      </c>
      <c r="BM65" s="361">
        <f t="shared" si="105"/>
        <v>0</v>
      </c>
      <c r="BN65" s="362" t="str">
        <f>IF(BK65&lt;7,"対象外",IF(BC65="","",IFERROR(ROUND(BM65/BK65,3),"")))</f>
        <v>対象外</v>
      </c>
      <c r="BO65" s="333"/>
      <c r="BP65" s="358"/>
      <c r="BQ65" s="302">
        <f t="shared" si="22"/>
        <v>0</v>
      </c>
      <c r="BR65" s="302">
        <f t="shared" si="23"/>
        <v>0</v>
      </c>
      <c r="BU65" s="335" t="s">
        <v>85</v>
      </c>
      <c r="BV65" s="336"/>
      <c r="BW65" s="337"/>
      <c r="BX65" s="337"/>
      <c r="BY65" s="337"/>
      <c r="BZ65" s="337"/>
      <c r="CA65" s="337"/>
      <c r="CB65" s="338"/>
      <c r="CC65" s="336">
        <f>IF(BU65="","",COUNT($BV$53:$CB$53)-CD65)</f>
        <v>0</v>
      </c>
      <c r="CD65" s="361">
        <f>IF(BU65="","",CI65+CJ65)</f>
        <v>0</v>
      </c>
      <c r="CE65" s="361">
        <f t="shared" si="106"/>
        <v>0</v>
      </c>
      <c r="CF65" s="362" t="str">
        <f>IF(CC65&lt;7,"対象外",IF(BU65="","",IFERROR(ROUND(CE65/CC65,3),"")))</f>
        <v>対象外</v>
      </c>
      <c r="CG65" s="333"/>
      <c r="CH65" s="358"/>
      <c r="CI65" s="302">
        <f t="shared" si="25"/>
        <v>0</v>
      </c>
      <c r="CJ65" s="302">
        <f t="shared" si="26"/>
        <v>0</v>
      </c>
      <c r="CK65" s="314"/>
      <c r="CL65" s="335" t="s">
        <v>85</v>
      </c>
      <c r="CM65" s="336"/>
      <c r="CN65" s="337"/>
      <c r="CO65" s="337"/>
      <c r="CP65" s="337"/>
      <c r="CQ65" s="337"/>
      <c r="CR65" s="337"/>
      <c r="CS65" s="338"/>
      <c r="CT65" s="336">
        <f>IF(CL65="","",COUNT($CM$53:$CS$53)-CU65)</f>
        <v>0</v>
      </c>
      <c r="CU65" s="361">
        <f>IF(CL65="","",CZ65+DA65)</f>
        <v>0</v>
      </c>
      <c r="CV65" s="361">
        <f t="shared" si="107"/>
        <v>0</v>
      </c>
      <c r="CW65" s="362" t="str">
        <f>IF(CT65&lt;7,"対象外",IF(CL65="","",IFERROR(ROUND(CV65/CT65,3),"")))</f>
        <v>対象外</v>
      </c>
      <c r="CX65" s="333"/>
      <c r="CY65" s="358"/>
      <c r="CZ65" s="270">
        <f t="shared" si="28"/>
        <v>0</v>
      </c>
      <c r="DA65" s="270">
        <f t="shared" si="29"/>
        <v>0</v>
      </c>
    </row>
    <row r="66" spans="1:105" ht="14.25" customHeight="1" x14ac:dyDescent="0.45">
      <c r="A66" s="265"/>
      <c r="B66" s="265"/>
      <c r="C66" s="318" t="s">
        <v>34</v>
      </c>
      <c r="D66" s="319"/>
      <c r="E66" s="320"/>
      <c r="F66" s="320"/>
      <c r="G66" s="320"/>
      <c r="H66" s="320"/>
      <c r="I66" s="320"/>
      <c r="J66" s="321"/>
      <c r="K66" s="322"/>
      <c r="L66" s="323"/>
      <c r="M66" s="323"/>
      <c r="N66" s="324"/>
      <c r="O66" s="333"/>
      <c r="P66" s="299"/>
      <c r="Q66" s="299">
        <f t="shared" si="13"/>
        <v>0</v>
      </c>
      <c r="R66" s="299">
        <f t="shared" si="14"/>
        <v>0</v>
      </c>
      <c r="S66" s="265"/>
      <c r="T66" s="318" t="s">
        <v>34</v>
      </c>
      <c r="U66" s="319"/>
      <c r="V66" s="320"/>
      <c r="W66" s="320"/>
      <c r="X66" s="320"/>
      <c r="Y66" s="320"/>
      <c r="Z66" s="320"/>
      <c r="AA66" s="321"/>
      <c r="AB66" s="322"/>
      <c r="AC66" s="323"/>
      <c r="AD66" s="323"/>
      <c r="AE66" s="324"/>
      <c r="AF66" s="333"/>
      <c r="AG66" s="314"/>
      <c r="AH66" s="344">
        <f t="shared" si="16"/>
        <v>0</v>
      </c>
      <c r="AI66" s="344">
        <f t="shared" si="17"/>
        <v>0</v>
      </c>
      <c r="AL66" s="318" t="s">
        <v>34</v>
      </c>
      <c r="AM66" s="319"/>
      <c r="AN66" s="320"/>
      <c r="AO66" s="320"/>
      <c r="AP66" s="320"/>
      <c r="AQ66" s="320"/>
      <c r="AR66" s="320"/>
      <c r="AS66" s="321"/>
      <c r="AT66" s="322"/>
      <c r="AU66" s="323"/>
      <c r="AV66" s="323"/>
      <c r="AW66" s="324"/>
      <c r="AX66" s="333"/>
      <c r="AY66" s="314"/>
      <c r="AZ66" s="302">
        <f t="shared" si="19"/>
        <v>0</v>
      </c>
      <c r="BA66" s="302">
        <f t="shared" si="20"/>
        <v>0</v>
      </c>
      <c r="BC66" s="318" t="s">
        <v>34</v>
      </c>
      <c r="BD66" s="319"/>
      <c r="BE66" s="320"/>
      <c r="BF66" s="320"/>
      <c r="BG66" s="320"/>
      <c r="BH66" s="320"/>
      <c r="BI66" s="320"/>
      <c r="BJ66" s="321"/>
      <c r="BK66" s="322"/>
      <c r="BL66" s="323"/>
      <c r="BM66" s="323"/>
      <c r="BN66" s="324"/>
      <c r="BO66" s="333"/>
      <c r="BP66" s="314"/>
      <c r="BQ66" s="302">
        <f t="shared" si="22"/>
        <v>0</v>
      </c>
      <c r="BR66" s="302">
        <f t="shared" si="23"/>
        <v>0</v>
      </c>
      <c r="BU66" s="318" t="s">
        <v>34</v>
      </c>
      <c r="BV66" s="319"/>
      <c r="BW66" s="320"/>
      <c r="BX66" s="320"/>
      <c r="BY66" s="320"/>
      <c r="BZ66" s="320"/>
      <c r="CA66" s="320"/>
      <c r="CB66" s="321"/>
      <c r="CC66" s="322"/>
      <c r="CD66" s="323"/>
      <c r="CE66" s="323"/>
      <c r="CF66" s="324"/>
      <c r="CG66" s="333"/>
      <c r="CH66" s="314"/>
      <c r="CI66" s="302">
        <f t="shared" si="25"/>
        <v>0</v>
      </c>
      <c r="CJ66" s="302">
        <f t="shared" si="26"/>
        <v>0</v>
      </c>
      <c r="CK66" s="314"/>
      <c r="CL66" s="318" t="s">
        <v>34</v>
      </c>
      <c r="CM66" s="319"/>
      <c r="CN66" s="320"/>
      <c r="CO66" s="320"/>
      <c r="CP66" s="320"/>
      <c r="CQ66" s="320"/>
      <c r="CR66" s="320"/>
      <c r="CS66" s="321"/>
      <c r="CT66" s="322"/>
      <c r="CU66" s="323"/>
      <c r="CV66" s="323"/>
      <c r="CW66" s="324"/>
      <c r="CX66" s="333"/>
      <c r="CY66" s="314"/>
      <c r="CZ66" s="270">
        <f t="shared" si="28"/>
        <v>0</v>
      </c>
      <c r="DA66" s="270">
        <f t="shared" si="29"/>
        <v>0</v>
      </c>
    </row>
    <row r="67" spans="1:105" ht="14.25" customHeight="1" x14ac:dyDescent="0.45">
      <c r="A67" s="265"/>
      <c r="B67" s="265"/>
      <c r="C67" s="326"/>
      <c r="D67" s="327"/>
      <c r="E67" s="328"/>
      <c r="F67" s="328"/>
      <c r="G67" s="328"/>
      <c r="H67" s="328"/>
      <c r="I67" s="328"/>
      <c r="J67" s="329"/>
      <c r="K67" s="330"/>
      <c r="L67" s="331"/>
      <c r="M67" s="331"/>
      <c r="N67" s="332"/>
      <c r="O67" s="333"/>
      <c r="P67" s="299"/>
      <c r="Q67" s="299" t="str">
        <f t="shared" si="13"/>
        <v/>
      </c>
      <c r="R67" s="299" t="str">
        <f t="shared" si="14"/>
        <v/>
      </c>
      <c r="S67" s="265"/>
      <c r="T67" s="326"/>
      <c r="U67" s="327"/>
      <c r="V67" s="328"/>
      <c r="W67" s="328"/>
      <c r="X67" s="328"/>
      <c r="Y67" s="328"/>
      <c r="Z67" s="328"/>
      <c r="AA67" s="329"/>
      <c r="AB67" s="330"/>
      <c r="AC67" s="331"/>
      <c r="AD67" s="331"/>
      <c r="AE67" s="332"/>
      <c r="AF67" s="333"/>
      <c r="AG67" s="314"/>
      <c r="AH67" s="344" t="str">
        <f t="shared" si="16"/>
        <v/>
      </c>
      <c r="AI67" s="344" t="str">
        <f t="shared" si="17"/>
        <v/>
      </c>
      <c r="AL67" s="326"/>
      <c r="AM67" s="327"/>
      <c r="AN67" s="328"/>
      <c r="AO67" s="328"/>
      <c r="AP67" s="328"/>
      <c r="AQ67" s="328"/>
      <c r="AR67" s="328"/>
      <c r="AS67" s="329"/>
      <c r="AT67" s="330"/>
      <c r="AU67" s="331"/>
      <c r="AV67" s="331"/>
      <c r="AW67" s="332"/>
      <c r="AX67" s="333"/>
      <c r="AY67" s="314"/>
      <c r="AZ67" s="302" t="str">
        <f t="shared" si="19"/>
        <v/>
      </c>
      <c r="BA67" s="302" t="str">
        <f t="shared" si="20"/>
        <v/>
      </c>
      <c r="BC67" s="326"/>
      <c r="BD67" s="327"/>
      <c r="BE67" s="328"/>
      <c r="BF67" s="328"/>
      <c r="BG67" s="328"/>
      <c r="BH67" s="328"/>
      <c r="BI67" s="328"/>
      <c r="BJ67" s="329"/>
      <c r="BK67" s="330"/>
      <c r="BL67" s="331"/>
      <c r="BM67" s="331"/>
      <c r="BN67" s="332"/>
      <c r="BO67" s="333"/>
      <c r="BP67" s="314"/>
      <c r="BQ67" s="302" t="str">
        <f t="shared" si="22"/>
        <v/>
      </c>
      <c r="BR67" s="302" t="str">
        <f t="shared" si="23"/>
        <v/>
      </c>
      <c r="BU67" s="326"/>
      <c r="BV67" s="327"/>
      <c r="BW67" s="328"/>
      <c r="BX67" s="328"/>
      <c r="BY67" s="328"/>
      <c r="BZ67" s="328"/>
      <c r="CA67" s="328"/>
      <c r="CB67" s="329"/>
      <c r="CC67" s="330"/>
      <c r="CD67" s="331"/>
      <c r="CE67" s="331"/>
      <c r="CF67" s="332"/>
      <c r="CG67" s="333"/>
      <c r="CH67" s="314"/>
      <c r="CI67" s="302" t="str">
        <f t="shared" si="25"/>
        <v/>
      </c>
      <c r="CJ67" s="302" t="str">
        <f t="shared" si="26"/>
        <v/>
      </c>
      <c r="CK67" s="314"/>
      <c r="CL67" s="326"/>
      <c r="CM67" s="327"/>
      <c r="CN67" s="328"/>
      <c r="CO67" s="328"/>
      <c r="CP67" s="328"/>
      <c r="CQ67" s="328"/>
      <c r="CR67" s="328"/>
      <c r="CS67" s="329"/>
      <c r="CT67" s="330"/>
      <c r="CU67" s="331"/>
      <c r="CV67" s="331"/>
      <c r="CW67" s="332"/>
      <c r="CX67" s="333"/>
      <c r="CY67" s="314"/>
      <c r="CZ67" s="270" t="str">
        <f t="shared" si="28"/>
        <v/>
      </c>
      <c r="DA67" s="270" t="str">
        <f t="shared" si="29"/>
        <v/>
      </c>
    </row>
    <row r="68" spans="1:105" ht="14.25" customHeight="1" x14ac:dyDescent="0.45">
      <c r="A68" s="265"/>
      <c r="B68" s="265"/>
      <c r="C68" s="345" t="s">
        <v>86</v>
      </c>
      <c r="D68" s="346"/>
      <c r="E68" s="347"/>
      <c r="F68" s="347"/>
      <c r="G68" s="347"/>
      <c r="H68" s="347"/>
      <c r="I68" s="347"/>
      <c r="J68" s="348"/>
      <c r="K68" s="346">
        <f>IF(C68="","",COUNT($D$53:$J$53)-L68)</f>
        <v>0</v>
      </c>
      <c r="L68" s="350">
        <f t="shared" ref="L68" si="108">IF(C68="","",Q68+R68)</f>
        <v>0</v>
      </c>
      <c r="M68" s="350">
        <f t="shared" ref="M68" si="109">IF(C68="","",COUNTIF(D68:J68,"休"))</f>
        <v>0</v>
      </c>
      <c r="N68" s="351" t="str">
        <f>IF(K68&lt;1,"対象外",IF(C68="","",IFERROR(ROUND(M68/K68,3),"")))</f>
        <v>対象外</v>
      </c>
      <c r="O68" s="363"/>
      <c r="P68" s="299" t="str">
        <f>IF(1&gt;P53,"対象外",IF(O55&gt;=0.285,"OK","NG"))</f>
        <v>対象外</v>
      </c>
      <c r="Q68" s="299">
        <f t="shared" si="13"/>
        <v>0</v>
      </c>
      <c r="R68" s="299">
        <f t="shared" si="14"/>
        <v>0</v>
      </c>
      <c r="S68" s="265"/>
      <c r="T68" s="345" t="s">
        <v>86</v>
      </c>
      <c r="U68" s="346"/>
      <c r="V68" s="347"/>
      <c r="W68" s="347"/>
      <c r="X68" s="347"/>
      <c r="Y68" s="347"/>
      <c r="Z68" s="347"/>
      <c r="AA68" s="348"/>
      <c r="AB68" s="346">
        <f>IF(T68="","",COUNT($U$53:$AA$53)-AC68)</f>
        <v>0</v>
      </c>
      <c r="AC68" s="350">
        <f>IF(T68="","",AH68+AI68)</f>
        <v>0</v>
      </c>
      <c r="AD68" s="350">
        <f t="shared" ref="AD68" si="110">IF(T68="","",COUNTIF(U68:AA68,"休"))</f>
        <v>0</v>
      </c>
      <c r="AE68" s="351" t="str">
        <f>IF(AB68&lt;1,"対象外",IF(T68="","",IFERROR(ROUND(AD68/AB68,3),"")))</f>
        <v>対象外</v>
      </c>
      <c r="AF68" s="363"/>
      <c r="AG68" s="299" t="str">
        <f>IF(1&gt;AG53,"対象外",IF(AF55&gt;=0.285,"OK","NG"))</f>
        <v>対象外</v>
      </c>
      <c r="AH68" s="344">
        <f t="shared" si="16"/>
        <v>0</v>
      </c>
      <c r="AI68" s="344">
        <f t="shared" si="17"/>
        <v>0</v>
      </c>
      <c r="AL68" s="345" t="s">
        <v>86</v>
      </c>
      <c r="AM68" s="346"/>
      <c r="AN68" s="347"/>
      <c r="AO68" s="347"/>
      <c r="AP68" s="347"/>
      <c r="AQ68" s="347"/>
      <c r="AR68" s="347"/>
      <c r="AS68" s="348"/>
      <c r="AT68" s="346">
        <f>IF(AL68="","",COUNT($AM$53:$AS$53)-AU68)</f>
        <v>0</v>
      </c>
      <c r="AU68" s="350">
        <f>IF(AL68="","",AZ68+BA68)</f>
        <v>0</v>
      </c>
      <c r="AV68" s="350">
        <f t="shared" ref="AV68" si="111">IF(AL68="","",COUNTIF(AM68:AS68,"休"))</f>
        <v>0</v>
      </c>
      <c r="AW68" s="351" t="str">
        <f>IF(AT68&lt;7,"対象外",IF(AL68="","",IFERROR(ROUND(AV68/AT68,3),"")))</f>
        <v>対象外</v>
      </c>
      <c r="AX68" s="363"/>
      <c r="AY68" s="299" t="str">
        <f>IF(1&gt;AY53,"対象外",IF(AX55&gt;=0.285,"OK","NG"))</f>
        <v>対象外</v>
      </c>
      <c r="AZ68" s="302">
        <f t="shared" si="19"/>
        <v>0</v>
      </c>
      <c r="BA68" s="302">
        <f t="shared" si="20"/>
        <v>0</v>
      </c>
      <c r="BC68" s="345" t="s">
        <v>86</v>
      </c>
      <c r="BD68" s="346"/>
      <c r="BE68" s="347"/>
      <c r="BF68" s="347"/>
      <c r="BG68" s="347"/>
      <c r="BH68" s="347"/>
      <c r="BI68" s="347"/>
      <c r="BJ68" s="348"/>
      <c r="BK68" s="346">
        <f>IF(BC68="","",COUNT($BD$53:$BJ$53)-BL68)</f>
        <v>0</v>
      </c>
      <c r="BL68" s="350">
        <f>IF(BC68="","",BQ68+BR68)</f>
        <v>0</v>
      </c>
      <c r="BM68" s="350">
        <f t="shared" ref="BM68" si="112">IF(BC68="","",COUNTIF(BD68:BJ68,"休"))</f>
        <v>0</v>
      </c>
      <c r="BN68" s="351" t="str">
        <f>IF(BK68&lt;7,"対象外",IF(BC68="","",IFERROR(ROUND(BM68/BK68,3),"")))</f>
        <v>対象外</v>
      </c>
      <c r="BO68" s="363"/>
      <c r="BP68" s="299" t="str">
        <f>IF(1&gt;BP53,"対象外",IF(BO55&gt;=0.285,"OK","NG"))</f>
        <v>対象外</v>
      </c>
      <c r="BQ68" s="302">
        <f t="shared" si="22"/>
        <v>0</v>
      </c>
      <c r="BR68" s="302">
        <f t="shared" si="23"/>
        <v>0</v>
      </c>
      <c r="BU68" s="345" t="s">
        <v>86</v>
      </c>
      <c r="BV68" s="346"/>
      <c r="BW68" s="347"/>
      <c r="BX68" s="347"/>
      <c r="BY68" s="347"/>
      <c r="BZ68" s="347"/>
      <c r="CA68" s="347"/>
      <c r="CB68" s="348"/>
      <c r="CC68" s="346">
        <f>IF(BU68="","",COUNT($BV$53:$CB$53)-CD68)</f>
        <v>0</v>
      </c>
      <c r="CD68" s="350">
        <f>IF(BU68="","",CI68+CJ68)</f>
        <v>0</v>
      </c>
      <c r="CE68" s="350">
        <f t="shared" ref="CE68" si="113">IF(BU68="","",COUNTIF(BV68:CB68,"休"))</f>
        <v>0</v>
      </c>
      <c r="CF68" s="351" t="str">
        <f>IF(CC68&lt;7,"対象外",IF(BU68="","",IFERROR(ROUND(CE68/CC68,3),"")))</f>
        <v>対象外</v>
      </c>
      <c r="CG68" s="363"/>
      <c r="CH68" s="299" t="str">
        <f>IF(1&gt;CH53,"対象外",IF(CG55&gt;=0.285,"OK","NG"))</f>
        <v>対象外</v>
      </c>
      <c r="CI68" s="302">
        <f t="shared" si="25"/>
        <v>0</v>
      </c>
      <c r="CJ68" s="302">
        <f t="shared" si="26"/>
        <v>0</v>
      </c>
      <c r="CK68" s="314"/>
      <c r="CL68" s="345" t="s">
        <v>86</v>
      </c>
      <c r="CM68" s="346"/>
      <c r="CN68" s="347"/>
      <c r="CO68" s="347"/>
      <c r="CP68" s="347"/>
      <c r="CQ68" s="347"/>
      <c r="CR68" s="347"/>
      <c r="CS68" s="348"/>
      <c r="CT68" s="346">
        <f>IF(CL68="","",COUNT($CM$53:$CS$53)-CU68)</f>
        <v>0</v>
      </c>
      <c r="CU68" s="350">
        <f>IF(CL68="","",CZ68+DA68)</f>
        <v>0</v>
      </c>
      <c r="CV68" s="350">
        <f t="shared" ref="CV68" si="114">IF(CL68="","",COUNTIF(CM68:CS68,"休"))</f>
        <v>0</v>
      </c>
      <c r="CW68" s="351" t="str">
        <f>IF(CT68&lt;7,"対象外",IF(CL68="","",IFERROR(ROUND(CV68/CT68,3),"")))</f>
        <v>対象外</v>
      </c>
      <c r="CX68" s="363"/>
      <c r="CY68" s="299" t="str">
        <f>IF(1&gt;CY53,"対象外",IF(CX55&gt;=0.285,"OK","NG"))</f>
        <v>対象外</v>
      </c>
      <c r="CZ68" s="270">
        <f t="shared" si="28"/>
        <v>0</v>
      </c>
      <c r="DA68" s="270">
        <f t="shared" si="29"/>
        <v>0</v>
      </c>
    </row>
    <row r="69" spans="1:105" ht="14.25" customHeight="1" x14ac:dyDescent="0.45">
      <c r="A69" s="265"/>
      <c r="B69" s="265"/>
      <c r="C69" s="299"/>
      <c r="D69" s="299"/>
      <c r="E69" s="299"/>
      <c r="F69" s="299"/>
      <c r="G69" s="299"/>
      <c r="H69" s="299"/>
      <c r="I69" s="367"/>
      <c r="J69" s="299"/>
      <c r="K69" s="314"/>
      <c r="L69" s="314"/>
      <c r="M69" s="314"/>
      <c r="N69" s="314"/>
      <c r="O69" s="314"/>
      <c r="P69" s="299"/>
      <c r="Q69" s="299" t="str">
        <f t="shared" si="13"/>
        <v/>
      </c>
      <c r="R69" s="299" t="str">
        <f t="shared" si="14"/>
        <v/>
      </c>
      <c r="S69" s="265"/>
      <c r="T69" s="299"/>
      <c r="U69" s="299"/>
      <c r="V69" s="299"/>
      <c r="W69" s="299"/>
      <c r="X69" s="299"/>
      <c r="Y69" s="299"/>
      <c r="Z69" s="367"/>
      <c r="AA69" s="299"/>
      <c r="AB69" s="314"/>
      <c r="AC69" s="314"/>
      <c r="AD69" s="314"/>
      <c r="AE69" s="314"/>
      <c r="AF69" s="314"/>
      <c r="AG69" s="265"/>
      <c r="AH69" s="344" t="str">
        <f t="shared" si="16"/>
        <v/>
      </c>
      <c r="AI69" s="344" t="str">
        <f t="shared" si="17"/>
        <v/>
      </c>
      <c r="AL69" s="299"/>
      <c r="AM69" s="299"/>
      <c r="AN69" s="299"/>
      <c r="AO69" s="299"/>
      <c r="AP69" s="299"/>
      <c r="AQ69" s="299"/>
      <c r="AR69" s="367"/>
      <c r="AS69" s="299"/>
      <c r="AT69" s="314"/>
      <c r="AU69" s="314"/>
      <c r="AV69" s="314"/>
      <c r="AW69" s="314"/>
      <c r="AX69" s="314"/>
      <c r="AY69" s="281"/>
      <c r="AZ69" s="302" t="str">
        <f t="shared" si="19"/>
        <v/>
      </c>
      <c r="BA69" s="302" t="str">
        <f t="shared" si="20"/>
        <v/>
      </c>
      <c r="BC69" s="299"/>
      <c r="BD69" s="299"/>
      <c r="BE69" s="299"/>
      <c r="BF69" s="299"/>
      <c r="BG69" s="299"/>
      <c r="BH69" s="299"/>
      <c r="BI69" s="367"/>
      <c r="BJ69" s="299"/>
      <c r="BK69" s="314"/>
      <c r="BL69" s="314"/>
      <c r="BM69" s="314"/>
      <c r="BN69" s="314"/>
      <c r="BO69" s="314"/>
      <c r="BQ69" s="302" t="str">
        <f t="shared" si="22"/>
        <v/>
      </c>
      <c r="BR69" s="302" t="str">
        <f t="shared" si="23"/>
        <v/>
      </c>
      <c r="BU69" s="299"/>
      <c r="BV69" s="299"/>
      <c r="BW69" s="299"/>
      <c r="BX69" s="299"/>
      <c r="BY69" s="299"/>
      <c r="BZ69" s="299"/>
      <c r="CA69" s="367"/>
      <c r="CB69" s="299"/>
      <c r="CC69" s="314"/>
      <c r="CD69" s="314"/>
      <c r="CE69" s="314"/>
      <c r="CF69" s="314"/>
      <c r="CG69" s="314"/>
      <c r="CH69" s="281"/>
      <c r="CI69" s="302" t="str">
        <f t="shared" si="25"/>
        <v/>
      </c>
      <c r="CJ69" s="302" t="str">
        <f t="shared" si="26"/>
        <v/>
      </c>
      <c r="CK69" s="314"/>
      <c r="CL69" s="299"/>
      <c r="CM69" s="299"/>
      <c r="CN69" s="299"/>
      <c r="CO69" s="299"/>
      <c r="CP69" s="299"/>
      <c r="CQ69" s="299"/>
      <c r="CR69" s="367"/>
      <c r="CS69" s="299"/>
      <c r="CT69" s="314"/>
      <c r="CU69" s="314"/>
      <c r="CZ69" s="270" t="str">
        <f t="shared" si="28"/>
        <v/>
      </c>
      <c r="DA69" s="270" t="str">
        <f t="shared" si="29"/>
        <v/>
      </c>
    </row>
    <row r="70" spans="1:105" ht="14.25" hidden="1" customHeight="1" x14ac:dyDescent="0.45">
      <c r="A70" s="265"/>
      <c r="B70" s="265"/>
      <c r="C70" s="265"/>
      <c r="D70" s="265"/>
      <c r="E70" s="265"/>
      <c r="F70" s="265"/>
      <c r="G70" s="265"/>
      <c r="H70" s="265"/>
      <c r="I70" s="265"/>
      <c r="J70" s="265"/>
      <c r="K70" s="265"/>
      <c r="L70" s="265"/>
      <c r="M70" s="265"/>
      <c r="N70" s="265"/>
      <c r="O70" s="265"/>
      <c r="P70" s="299"/>
      <c r="Q70" s="299" t="str">
        <f t="shared" si="13"/>
        <v/>
      </c>
      <c r="R70" s="299" t="str">
        <f t="shared" si="14"/>
        <v/>
      </c>
      <c r="S70" s="265"/>
      <c r="T70" s="265"/>
      <c r="U70" s="265"/>
      <c r="V70" s="265"/>
      <c r="W70" s="265"/>
      <c r="X70" s="265"/>
      <c r="Y70" s="265"/>
      <c r="Z70" s="265"/>
      <c r="AA70" s="265"/>
      <c r="AB70" s="265"/>
      <c r="AC70" s="265"/>
      <c r="AD70" s="265"/>
      <c r="AE70" s="265"/>
      <c r="AF70" s="265"/>
      <c r="AG70" s="265"/>
      <c r="AH70" s="344" t="str">
        <f t="shared" si="16"/>
        <v/>
      </c>
      <c r="AI70" s="344" t="str">
        <f t="shared" si="17"/>
        <v/>
      </c>
      <c r="AZ70" s="302" t="str">
        <f t="shared" si="19"/>
        <v/>
      </c>
      <c r="BA70" s="302" t="str">
        <f t="shared" si="20"/>
        <v/>
      </c>
      <c r="BQ70" s="302" t="str">
        <f t="shared" si="22"/>
        <v/>
      </c>
      <c r="BR70" s="302" t="str">
        <f t="shared" si="23"/>
        <v/>
      </c>
      <c r="CI70" s="302" t="str">
        <f t="shared" si="25"/>
        <v/>
      </c>
      <c r="CJ70" s="302" t="str">
        <f t="shared" si="26"/>
        <v/>
      </c>
      <c r="CZ70" s="270" t="str">
        <f t="shared" si="28"/>
        <v/>
      </c>
      <c r="DA70" s="270" t="str">
        <f t="shared" si="29"/>
        <v/>
      </c>
    </row>
    <row r="71" spans="1:105" ht="14.25" hidden="1" customHeight="1" x14ac:dyDescent="0.45">
      <c r="A71" s="265"/>
      <c r="B71" s="265"/>
      <c r="C71" s="265"/>
      <c r="D71" s="287">
        <f>YEAR(J51+1)</f>
        <v>1900</v>
      </c>
      <c r="E71" s="287">
        <f>MONTH(J51+1)</f>
        <v>1</v>
      </c>
      <c r="F71" s="287">
        <f>DAY(J51+1)</f>
        <v>16</v>
      </c>
      <c r="G71" s="287"/>
      <c r="H71" s="287"/>
      <c r="I71" s="287"/>
      <c r="J71" s="287"/>
      <c r="K71" s="265"/>
      <c r="L71" s="265"/>
      <c r="M71" s="265"/>
      <c r="N71" s="265"/>
      <c r="O71" s="265"/>
      <c r="P71" s="299"/>
      <c r="Q71" s="299" t="str">
        <f t="shared" si="13"/>
        <v/>
      </c>
      <c r="R71" s="299" t="str">
        <f t="shared" si="14"/>
        <v/>
      </c>
      <c r="S71" s="265"/>
      <c r="T71" s="265"/>
      <c r="U71" s="287">
        <f>YEAR(AA51+1)</f>
        <v>1900</v>
      </c>
      <c r="V71" s="287">
        <f>MONTH(AA51+1)</f>
        <v>2</v>
      </c>
      <c r="W71" s="287">
        <f>DAY(AA51+1)</f>
        <v>27</v>
      </c>
      <c r="X71" s="287"/>
      <c r="Y71" s="287"/>
      <c r="Z71" s="287"/>
      <c r="AA71" s="287"/>
      <c r="AB71" s="265"/>
      <c r="AC71" s="265"/>
      <c r="AD71" s="265"/>
      <c r="AE71" s="265"/>
      <c r="AF71" s="265"/>
      <c r="AG71" s="265"/>
      <c r="AH71" s="344" t="str">
        <f t="shared" si="16"/>
        <v/>
      </c>
      <c r="AI71" s="344" t="str">
        <f t="shared" si="17"/>
        <v/>
      </c>
      <c r="AL71" s="265"/>
      <c r="AM71" s="287">
        <f>YEAR(AS51+1)</f>
        <v>1900</v>
      </c>
      <c r="AN71" s="287">
        <f>MONTH(AS51+1)</f>
        <v>4</v>
      </c>
      <c r="AO71" s="287">
        <f>DAY(AS51+1)</f>
        <v>9</v>
      </c>
      <c r="AP71" s="287"/>
      <c r="AQ71" s="287"/>
      <c r="AR71" s="287"/>
      <c r="AS71" s="287"/>
      <c r="AT71" s="265"/>
      <c r="AU71" s="265"/>
      <c r="AV71" s="265"/>
      <c r="AW71" s="265"/>
      <c r="AX71" s="265"/>
      <c r="AY71" s="265"/>
      <c r="AZ71" s="302" t="str">
        <f t="shared" si="19"/>
        <v/>
      </c>
      <c r="BA71" s="302" t="str">
        <f t="shared" si="20"/>
        <v/>
      </c>
      <c r="BC71" s="265"/>
      <c r="BD71" s="287">
        <f>YEAR(BJ51+1)</f>
        <v>1900</v>
      </c>
      <c r="BE71" s="287">
        <f>MONTH(BJ51+1)</f>
        <v>5</v>
      </c>
      <c r="BF71" s="287">
        <f>DAY(BJ51+1)</f>
        <v>21</v>
      </c>
      <c r="BG71" s="287"/>
      <c r="BH71" s="287"/>
      <c r="BI71" s="287"/>
      <c r="BJ71" s="287"/>
      <c r="BK71" s="265"/>
      <c r="BL71" s="265"/>
      <c r="BM71" s="265"/>
      <c r="BN71" s="265"/>
      <c r="BO71" s="265"/>
      <c r="BP71" s="265"/>
      <c r="BQ71" s="302" t="str">
        <f t="shared" si="22"/>
        <v/>
      </c>
      <c r="BR71" s="302" t="str">
        <f t="shared" si="23"/>
        <v/>
      </c>
      <c r="BU71" s="265"/>
      <c r="BV71" s="287">
        <f>YEAR(CB51+1)</f>
        <v>1900</v>
      </c>
      <c r="BW71" s="287">
        <f>MONTH(CB51+1)</f>
        <v>7</v>
      </c>
      <c r="BX71" s="287">
        <f>DAY(CB51+1)</f>
        <v>2</v>
      </c>
      <c r="BY71" s="287"/>
      <c r="BZ71" s="287"/>
      <c r="CA71" s="287"/>
      <c r="CB71" s="287"/>
      <c r="CC71" s="265"/>
      <c r="CD71" s="265"/>
      <c r="CE71" s="265"/>
      <c r="CF71" s="265"/>
      <c r="CG71" s="265"/>
      <c r="CH71" s="265"/>
      <c r="CI71" s="302" t="str">
        <f t="shared" si="25"/>
        <v/>
      </c>
      <c r="CJ71" s="302" t="str">
        <f t="shared" si="26"/>
        <v/>
      </c>
      <c r="CK71" s="265"/>
      <c r="CL71" s="265"/>
      <c r="CM71" s="287">
        <f>YEAR(CS51+1)</f>
        <v>1900</v>
      </c>
      <c r="CN71" s="287">
        <f>MONTH(CS51+1)</f>
        <v>8</v>
      </c>
      <c r="CO71" s="287">
        <f>DAY(CS51+1)</f>
        <v>13</v>
      </c>
      <c r="CP71" s="287"/>
      <c r="CQ71" s="287"/>
      <c r="CR71" s="287"/>
      <c r="CS71" s="287"/>
      <c r="CT71" s="265"/>
      <c r="CU71" s="265"/>
      <c r="CZ71" s="270" t="str">
        <f t="shared" si="28"/>
        <v/>
      </c>
      <c r="DA71" s="270" t="str">
        <f t="shared" si="29"/>
        <v/>
      </c>
    </row>
    <row r="72" spans="1:105" ht="14.25" hidden="1" customHeight="1" x14ac:dyDescent="0.45">
      <c r="A72" s="265"/>
      <c r="B72" s="265"/>
      <c r="C72" s="265"/>
      <c r="D72" s="289">
        <f>J51+1</f>
        <v>16</v>
      </c>
      <c r="E72" s="289">
        <f>D72+1</f>
        <v>17</v>
      </c>
      <c r="F72" s="289">
        <f t="shared" ref="F72:J72" si="115">E72+1</f>
        <v>18</v>
      </c>
      <c r="G72" s="289">
        <f t="shared" si="115"/>
        <v>19</v>
      </c>
      <c r="H72" s="289">
        <f t="shared" si="115"/>
        <v>20</v>
      </c>
      <c r="I72" s="289">
        <f t="shared" si="115"/>
        <v>21</v>
      </c>
      <c r="J72" s="289">
        <f t="shared" si="115"/>
        <v>22</v>
      </c>
      <c r="K72" s="265"/>
      <c r="L72" s="265"/>
      <c r="M72" s="265"/>
      <c r="N72" s="265"/>
      <c r="O72" s="265"/>
      <c r="P72" s="299"/>
      <c r="Q72" s="299" t="str">
        <f t="shared" si="13"/>
        <v/>
      </c>
      <c r="R72" s="299" t="str">
        <f t="shared" si="14"/>
        <v/>
      </c>
      <c r="S72" s="265"/>
      <c r="T72" s="265"/>
      <c r="U72" s="289">
        <f>AA51+1</f>
        <v>58</v>
      </c>
      <c r="V72" s="289">
        <f t="shared" ref="V72:AA72" si="116">U72+1</f>
        <v>59</v>
      </c>
      <c r="W72" s="289">
        <f t="shared" si="116"/>
        <v>60</v>
      </c>
      <c r="X72" s="289">
        <f t="shared" si="116"/>
        <v>61</v>
      </c>
      <c r="Y72" s="289">
        <f t="shared" si="116"/>
        <v>62</v>
      </c>
      <c r="Z72" s="289">
        <f t="shared" si="116"/>
        <v>63</v>
      </c>
      <c r="AA72" s="289">
        <f t="shared" si="116"/>
        <v>64</v>
      </c>
      <c r="AB72" s="265"/>
      <c r="AC72" s="265"/>
      <c r="AD72" s="265"/>
      <c r="AE72" s="265"/>
      <c r="AF72" s="265"/>
      <c r="AG72" s="265"/>
      <c r="AH72" s="344" t="str">
        <f t="shared" si="16"/>
        <v/>
      </c>
      <c r="AI72" s="344" t="str">
        <f t="shared" si="17"/>
        <v/>
      </c>
      <c r="AL72" s="265"/>
      <c r="AM72" s="289">
        <f>AS51+1</f>
        <v>100</v>
      </c>
      <c r="AN72" s="289">
        <f t="shared" ref="AN72:AS72" si="117">AM72+1</f>
        <v>101</v>
      </c>
      <c r="AO72" s="289">
        <f t="shared" si="117"/>
        <v>102</v>
      </c>
      <c r="AP72" s="289">
        <f t="shared" si="117"/>
        <v>103</v>
      </c>
      <c r="AQ72" s="289">
        <f t="shared" si="117"/>
        <v>104</v>
      </c>
      <c r="AR72" s="289">
        <f t="shared" si="117"/>
        <v>105</v>
      </c>
      <c r="AS72" s="289">
        <f t="shared" si="117"/>
        <v>106</v>
      </c>
      <c r="AT72" s="265"/>
      <c r="AU72" s="265"/>
      <c r="AV72" s="265"/>
      <c r="AW72" s="265"/>
      <c r="AX72" s="265"/>
      <c r="AY72" s="265"/>
      <c r="AZ72" s="302" t="str">
        <f t="shared" si="19"/>
        <v/>
      </c>
      <c r="BA72" s="302" t="str">
        <f t="shared" si="20"/>
        <v/>
      </c>
      <c r="BC72" s="265"/>
      <c r="BD72" s="289">
        <f>BJ51+1</f>
        <v>142</v>
      </c>
      <c r="BE72" s="289">
        <f t="shared" ref="BE72:BJ72" si="118">BD72+1</f>
        <v>143</v>
      </c>
      <c r="BF72" s="289">
        <f t="shared" si="118"/>
        <v>144</v>
      </c>
      <c r="BG72" s="289">
        <f t="shared" si="118"/>
        <v>145</v>
      </c>
      <c r="BH72" s="289">
        <f t="shared" si="118"/>
        <v>146</v>
      </c>
      <c r="BI72" s="289">
        <f t="shared" si="118"/>
        <v>147</v>
      </c>
      <c r="BJ72" s="289">
        <f t="shared" si="118"/>
        <v>148</v>
      </c>
      <c r="BK72" s="265"/>
      <c r="BL72" s="265"/>
      <c r="BM72" s="265"/>
      <c r="BN72" s="265"/>
      <c r="BO72" s="265"/>
      <c r="BP72" s="265"/>
      <c r="BQ72" s="302" t="str">
        <f t="shared" si="22"/>
        <v/>
      </c>
      <c r="BR72" s="302" t="str">
        <f t="shared" si="23"/>
        <v/>
      </c>
      <c r="BU72" s="265"/>
      <c r="BV72" s="289">
        <f>CB51+1</f>
        <v>184</v>
      </c>
      <c r="BW72" s="289">
        <f t="shared" ref="BW72:CB72" si="119">BV72+1</f>
        <v>185</v>
      </c>
      <c r="BX72" s="289">
        <f t="shared" si="119"/>
        <v>186</v>
      </c>
      <c r="BY72" s="289">
        <f t="shared" si="119"/>
        <v>187</v>
      </c>
      <c r="BZ72" s="289">
        <f t="shared" si="119"/>
        <v>188</v>
      </c>
      <c r="CA72" s="289">
        <f t="shared" si="119"/>
        <v>189</v>
      </c>
      <c r="CB72" s="289">
        <f t="shared" si="119"/>
        <v>190</v>
      </c>
      <c r="CC72" s="265"/>
      <c r="CD72" s="265"/>
      <c r="CE72" s="265"/>
      <c r="CF72" s="265"/>
      <c r="CG72" s="265"/>
      <c r="CH72" s="265"/>
      <c r="CI72" s="302" t="str">
        <f t="shared" si="25"/>
        <v/>
      </c>
      <c r="CJ72" s="302" t="str">
        <f t="shared" si="26"/>
        <v/>
      </c>
      <c r="CK72" s="265"/>
      <c r="CL72" s="265"/>
      <c r="CM72" s="289">
        <f>CS51+1</f>
        <v>226</v>
      </c>
      <c r="CN72" s="289">
        <f t="shared" ref="CN72:CS72" si="120">CM72+1</f>
        <v>227</v>
      </c>
      <c r="CO72" s="289">
        <f t="shared" si="120"/>
        <v>228</v>
      </c>
      <c r="CP72" s="289">
        <f t="shared" si="120"/>
        <v>229</v>
      </c>
      <c r="CQ72" s="289">
        <f t="shared" si="120"/>
        <v>230</v>
      </c>
      <c r="CR72" s="289">
        <f t="shared" si="120"/>
        <v>231</v>
      </c>
      <c r="CS72" s="289">
        <f t="shared" si="120"/>
        <v>232</v>
      </c>
      <c r="CT72" s="265"/>
      <c r="CU72" s="265"/>
      <c r="CZ72" s="270" t="str">
        <f t="shared" si="28"/>
        <v/>
      </c>
      <c r="DA72" s="270" t="str">
        <f t="shared" si="29"/>
        <v/>
      </c>
    </row>
    <row r="73" spans="1:105" ht="14.25" customHeight="1" x14ac:dyDescent="0.45">
      <c r="A73" s="265"/>
      <c r="B73" s="265"/>
      <c r="C73" s="290" t="s">
        <v>35</v>
      </c>
      <c r="D73" s="300">
        <f>DATE($D71,$E71,1)</f>
        <v>1</v>
      </c>
      <c r="E73" s="301"/>
      <c r="F73" s="301"/>
      <c r="G73" s="301"/>
      <c r="H73" s="301"/>
      <c r="I73" s="301"/>
      <c r="J73" s="301"/>
      <c r="K73" s="293" t="s">
        <v>36</v>
      </c>
      <c r="L73" s="294" t="s">
        <v>79</v>
      </c>
      <c r="M73" s="295" t="s">
        <v>80</v>
      </c>
      <c r="N73" s="295" t="s">
        <v>14</v>
      </c>
      <c r="O73" s="296" t="s">
        <v>81</v>
      </c>
      <c r="P73" s="299"/>
      <c r="Q73" s="299">
        <f t="shared" si="13"/>
        <v>0</v>
      </c>
      <c r="R73" s="299">
        <f t="shared" si="14"/>
        <v>0</v>
      </c>
      <c r="S73" s="265"/>
      <c r="T73" s="290" t="s">
        <v>35</v>
      </c>
      <c r="U73" s="300">
        <f>DATE($U71,$V71,1)</f>
        <v>32</v>
      </c>
      <c r="V73" s="301"/>
      <c r="W73" s="301"/>
      <c r="X73" s="301"/>
      <c r="Y73" s="301"/>
      <c r="Z73" s="301"/>
      <c r="AA73" s="301"/>
      <c r="AB73" s="293" t="s">
        <v>36</v>
      </c>
      <c r="AC73" s="294" t="s">
        <v>79</v>
      </c>
      <c r="AD73" s="295" t="s">
        <v>80</v>
      </c>
      <c r="AE73" s="295" t="s">
        <v>14</v>
      </c>
      <c r="AF73" s="296" t="s">
        <v>81</v>
      </c>
      <c r="AG73" s="299"/>
      <c r="AH73" s="344">
        <f t="shared" si="16"/>
        <v>0</v>
      </c>
      <c r="AI73" s="344">
        <f t="shared" si="17"/>
        <v>0</v>
      </c>
      <c r="AL73" s="290" t="s">
        <v>35</v>
      </c>
      <c r="AM73" s="300">
        <f>DATE($AM71,$AN71,1)</f>
        <v>92</v>
      </c>
      <c r="AN73" s="301"/>
      <c r="AO73" s="301"/>
      <c r="AP73" s="301"/>
      <c r="AQ73" s="301"/>
      <c r="AR73" s="301"/>
      <c r="AS73" s="301"/>
      <c r="AT73" s="293" t="s">
        <v>36</v>
      </c>
      <c r="AU73" s="294" t="s">
        <v>79</v>
      </c>
      <c r="AV73" s="295" t="s">
        <v>80</v>
      </c>
      <c r="AW73" s="295" t="s">
        <v>14</v>
      </c>
      <c r="AX73" s="296" t="s">
        <v>81</v>
      </c>
      <c r="AY73" s="299"/>
      <c r="AZ73" s="302">
        <f t="shared" si="19"/>
        <v>0</v>
      </c>
      <c r="BA73" s="302">
        <f t="shared" si="20"/>
        <v>0</v>
      </c>
      <c r="BC73" s="290" t="s">
        <v>35</v>
      </c>
      <c r="BD73" s="300">
        <f>DATE($BD71,$BE71,1)</f>
        <v>122</v>
      </c>
      <c r="BE73" s="301"/>
      <c r="BF73" s="301"/>
      <c r="BG73" s="301"/>
      <c r="BH73" s="301"/>
      <c r="BI73" s="301"/>
      <c r="BJ73" s="301"/>
      <c r="BK73" s="293" t="s">
        <v>36</v>
      </c>
      <c r="BL73" s="294" t="s">
        <v>79</v>
      </c>
      <c r="BM73" s="295" t="s">
        <v>80</v>
      </c>
      <c r="BN73" s="295" t="s">
        <v>14</v>
      </c>
      <c r="BO73" s="296" t="s">
        <v>81</v>
      </c>
      <c r="BP73" s="299"/>
      <c r="BQ73" s="302">
        <f t="shared" si="22"/>
        <v>0</v>
      </c>
      <c r="BR73" s="302">
        <f t="shared" si="23"/>
        <v>0</v>
      </c>
      <c r="BU73" s="290" t="s">
        <v>35</v>
      </c>
      <c r="BV73" s="300">
        <f>DATE($BV71,$BW71,1)</f>
        <v>183</v>
      </c>
      <c r="BW73" s="301"/>
      <c r="BX73" s="301"/>
      <c r="BY73" s="301"/>
      <c r="BZ73" s="301"/>
      <c r="CA73" s="301"/>
      <c r="CB73" s="301"/>
      <c r="CC73" s="293" t="s">
        <v>36</v>
      </c>
      <c r="CD73" s="294" t="s">
        <v>79</v>
      </c>
      <c r="CE73" s="295" t="s">
        <v>80</v>
      </c>
      <c r="CF73" s="295" t="s">
        <v>14</v>
      </c>
      <c r="CG73" s="296" t="s">
        <v>81</v>
      </c>
      <c r="CH73" s="299"/>
      <c r="CI73" s="302">
        <f t="shared" si="25"/>
        <v>0</v>
      </c>
      <c r="CJ73" s="302">
        <f t="shared" si="26"/>
        <v>0</v>
      </c>
      <c r="CK73" s="303"/>
      <c r="CL73" s="290" t="s">
        <v>35</v>
      </c>
      <c r="CM73" s="300">
        <f>DATE($CM71,$CN71,1)</f>
        <v>214</v>
      </c>
      <c r="CN73" s="301"/>
      <c r="CO73" s="301"/>
      <c r="CP73" s="301"/>
      <c r="CQ73" s="301"/>
      <c r="CR73" s="301"/>
      <c r="CS73" s="301"/>
      <c r="CT73" s="293" t="s">
        <v>36</v>
      </c>
      <c r="CU73" s="294" t="s">
        <v>79</v>
      </c>
      <c r="CV73" s="295" t="s">
        <v>80</v>
      </c>
      <c r="CW73" s="295" t="s">
        <v>14</v>
      </c>
      <c r="CX73" s="296" t="s">
        <v>81</v>
      </c>
      <c r="CY73" s="299"/>
      <c r="CZ73" s="270">
        <f t="shared" si="28"/>
        <v>0</v>
      </c>
      <c r="DA73" s="270">
        <f t="shared" si="29"/>
        <v>0</v>
      </c>
    </row>
    <row r="74" spans="1:105" ht="14.25" customHeight="1" x14ac:dyDescent="0.45">
      <c r="A74" s="265"/>
      <c r="B74" s="265"/>
      <c r="C74" s="304" t="s">
        <v>82</v>
      </c>
      <c r="D74" s="305" t="str">
        <f>IF(J51&lt;$H$5,J53+1,"")</f>
        <v/>
      </c>
      <c r="E74" s="306" t="str">
        <f t="shared" ref="E74:J74" si="121">IF(D72&lt;$H$5,D74+1,"")</f>
        <v/>
      </c>
      <c r="F74" s="306" t="str">
        <f t="shared" si="121"/>
        <v/>
      </c>
      <c r="G74" s="306" t="str">
        <f t="shared" si="121"/>
        <v/>
      </c>
      <c r="H74" s="306" t="str">
        <f t="shared" si="121"/>
        <v/>
      </c>
      <c r="I74" s="306" t="str">
        <f t="shared" si="121"/>
        <v/>
      </c>
      <c r="J74" s="306" t="str">
        <f t="shared" si="121"/>
        <v/>
      </c>
      <c r="K74" s="308"/>
      <c r="L74" s="309"/>
      <c r="M74" s="310"/>
      <c r="N74" s="310"/>
      <c r="O74" s="311"/>
      <c r="P74" s="366">
        <f>COUNT(D74:J74)</f>
        <v>0</v>
      </c>
      <c r="Q74" s="299">
        <f t="shared" si="13"/>
        <v>0</v>
      </c>
      <c r="R74" s="299">
        <f t="shared" si="14"/>
        <v>0</v>
      </c>
      <c r="S74" s="265"/>
      <c r="T74" s="304" t="s">
        <v>82</v>
      </c>
      <c r="U74" s="305" t="str">
        <f>IF(AA51&lt;$H$5,AA53+1,"")</f>
        <v/>
      </c>
      <c r="V74" s="306" t="str">
        <f t="shared" ref="V74:AA74" si="122">IF(U72&lt;$H$5,U74+1,"")</f>
        <v/>
      </c>
      <c r="W74" s="306" t="str">
        <f t="shared" si="122"/>
        <v/>
      </c>
      <c r="X74" s="306" t="str">
        <f t="shared" si="122"/>
        <v/>
      </c>
      <c r="Y74" s="306" t="str">
        <f t="shared" si="122"/>
        <v/>
      </c>
      <c r="Z74" s="306" t="str">
        <f t="shared" si="122"/>
        <v/>
      </c>
      <c r="AA74" s="306" t="str">
        <f t="shared" si="122"/>
        <v/>
      </c>
      <c r="AB74" s="308"/>
      <c r="AC74" s="309"/>
      <c r="AD74" s="310"/>
      <c r="AE74" s="310"/>
      <c r="AF74" s="311"/>
      <c r="AG74" s="313">
        <f t="shared" ref="AG74" si="123">COUNT(U74:AA74)</f>
        <v>0</v>
      </c>
      <c r="AH74" s="344">
        <f t="shared" si="16"/>
        <v>0</v>
      </c>
      <c r="AI74" s="344">
        <f t="shared" si="17"/>
        <v>0</v>
      </c>
      <c r="AL74" s="304" t="s">
        <v>82</v>
      </c>
      <c r="AM74" s="305" t="str">
        <f>IF(AS51&lt;$H$5,AS53+1,"")</f>
        <v/>
      </c>
      <c r="AN74" s="306" t="str">
        <f t="shared" ref="AN74:AS74" si="124">IF(AM72&lt;$H$5,AM74+1,"")</f>
        <v/>
      </c>
      <c r="AO74" s="306" t="str">
        <f t="shared" si="124"/>
        <v/>
      </c>
      <c r="AP74" s="306" t="str">
        <f t="shared" si="124"/>
        <v/>
      </c>
      <c r="AQ74" s="306" t="str">
        <f t="shared" si="124"/>
        <v/>
      </c>
      <c r="AR74" s="306" t="str">
        <f t="shared" si="124"/>
        <v/>
      </c>
      <c r="AS74" s="306" t="str">
        <f t="shared" si="124"/>
        <v/>
      </c>
      <c r="AT74" s="308"/>
      <c r="AU74" s="309"/>
      <c r="AV74" s="310"/>
      <c r="AW74" s="310"/>
      <c r="AX74" s="311"/>
      <c r="AY74" s="313">
        <f t="shared" ref="AY74" si="125">COUNT(AM74:AS74)</f>
        <v>0</v>
      </c>
      <c r="AZ74" s="302">
        <f t="shared" si="19"/>
        <v>0</v>
      </c>
      <c r="BA74" s="302">
        <f t="shared" si="20"/>
        <v>0</v>
      </c>
      <c r="BC74" s="304" t="s">
        <v>82</v>
      </c>
      <c r="BD74" s="305" t="str">
        <f>IF(BJ51&lt;$H$5,BJ53+1,"")</f>
        <v/>
      </c>
      <c r="BE74" s="306" t="str">
        <f t="shared" ref="BE74:BJ74" si="126">IF(BD72&lt;$H$5,BD74+1,"")</f>
        <v/>
      </c>
      <c r="BF74" s="306" t="str">
        <f t="shared" si="126"/>
        <v/>
      </c>
      <c r="BG74" s="306" t="str">
        <f t="shared" si="126"/>
        <v/>
      </c>
      <c r="BH74" s="306" t="str">
        <f t="shared" si="126"/>
        <v/>
      </c>
      <c r="BI74" s="306" t="str">
        <f t="shared" si="126"/>
        <v/>
      </c>
      <c r="BJ74" s="306" t="str">
        <f t="shared" si="126"/>
        <v/>
      </c>
      <c r="BK74" s="308"/>
      <c r="BL74" s="309"/>
      <c r="BM74" s="310"/>
      <c r="BN74" s="310"/>
      <c r="BO74" s="311"/>
      <c r="BP74" s="313">
        <f>COUNT(BD74:BJ74)</f>
        <v>0</v>
      </c>
      <c r="BQ74" s="302">
        <f t="shared" si="22"/>
        <v>0</v>
      </c>
      <c r="BR74" s="302">
        <f t="shared" si="23"/>
        <v>0</v>
      </c>
      <c r="BU74" s="304" t="s">
        <v>82</v>
      </c>
      <c r="BV74" s="305" t="str">
        <f>IF(CB51&lt;$H$5,CB53+1,"")</f>
        <v/>
      </c>
      <c r="BW74" s="306" t="str">
        <f t="shared" ref="BW74:CB74" si="127">IF(BV72&lt;$H$5,BV74+1,"")</f>
        <v/>
      </c>
      <c r="BX74" s="306" t="str">
        <f t="shared" si="127"/>
        <v/>
      </c>
      <c r="BY74" s="306" t="str">
        <f t="shared" si="127"/>
        <v/>
      </c>
      <c r="BZ74" s="306" t="str">
        <f t="shared" si="127"/>
        <v/>
      </c>
      <c r="CA74" s="306" t="str">
        <f t="shared" si="127"/>
        <v/>
      </c>
      <c r="CB74" s="306" t="str">
        <f t="shared" si="127"/>
        <v/>
      </c>
      <c r="CC74" s="308"/>
      <c r="CD74" s="309"/>
      <c r="CE74" s="310"/>
      <c r="CF74" s="310"/>
      <c r="CG74" s="311"/>
      <c r="CH74" s="313">
        <f t="shared" ref="CH74" si="128">COUNT(BV74:CB74)</f>
        <v>0</v>
      </c>
      <c r="CI74" s="302">
        <f t="shared" si="25"/>
        <v>0</v>
      </c>
      <c r="CJ74" s="302">
        <f t="shared" si="26"/>
        <v>0</v>
      </c>
      <c r="CK74" s="314"/>
      <c r="CL74" s="304" t="s">
        <v>82</v>
      </c>
      <c r="CM74" s="305" t="str">
        <f>IF(CS51&lt;$H$5,CS53+1,"")</f>
        <v/>
      </c>
      <c r="CN74" s="306" t="str">
        <f t="shared" ref="CN74:CS74" si="129">IF(CM72&lt;$H$5,CM74+1,"")</f>
        <v/>
      </c>
      <c r="CO74" s="306" t="str">
        <f t="shared" si="129"/>
        <v/>
      </c>
      <c r="CP74" s="306" t="str">
        <f t="shared" si="129"/>
        <v/>
      </c>
      <c r="CQ74" s="306" t="str">
        <f t="shared" si="129"/>
        <v/>
      </c>
      <c r="CR74" s="306" t="str">
        <f t="shared" si="129"/>
        <v/>
      </c>
      <c r="CS74" s="306" t="str">
        <f t="shared" si="129"/>
        <v/>
      </c>
      <c r="CT74" s="308"/>
      <c r="CU74" s="309"/>
      <c r="CV74" s="310"/>
      <c r="CW74" s="310"/>
      <c r="CX74" s="311"/>
      <c r="CY74" s="313">
        <f t="shared" ref="CY74" si="130">COUNT(CM74:CS74)</f>
        <v>0</v>
      </c>
      <c r="CZ74" s="270">
        <f t="shared" si="28"/>
        <v>0</v>
      </c>
      <c r="DA74" s="270">
        <f t="shared" si="29"/>
        <v>0</v>
      </c>
    </row>
    <row r="75" spans="1:105" ht="14.25" customHeight="1" x14ac:dyDescent="0.45">
      <c r="A75" s="265"/>
      <c r="B75" s="265"/>
      <c r="C75" s="304" t="s">
        <v>43</v>
      </c>
      <c r="D75" s="316" t="str">
        <f>IF(D74="","","月")</f>
        <v/>
      </c>
      <c r="E75" s="316" t="str">
        <f>IF(E74="","","火")</f>
        <v/>
      </c>
      <c r="F75" s="316" t="str">
        <f>IF(F74="","","水")</f>
        <v/>
      </c>
      <c r="G75" s="316" t="str">
        <f>IF(G74="","","木")</f>
        <v/>
      </c>
      <c r="H75" s="316" t="str">
        <f>IF(H74="","","金")</f>
        <v/>
      </c>
      <c r="I75" s="316" t="str">
        <f>IF(I74="","","土")</f>
        <v/>
      </c>
      <c r="J75" s="316" t="str">
        <f>IF(J74="","","日")</f>
        <v/>
      </c>
      <c r="K75" s="308"/>
      <c r="L75" s="309"/>
      <c r="M75" s="310"/>
      <c r="N75" s="310"/>
      <c r="O75" s="311"/>
      <c r="P75" s="299"/>
      <c r="Q75" s="299">
        <f t="shared" si="13"/>
        <v>0</v>
      </c>
      <c r="R75" s="299">
        <f t="shared" si="14"/>
        <v>0</v>
      </c>
      <c r="S75" s="265"/>
      <c r="T75" s="304" t="s">
        <v>43</v>
      </c>
      <c r="U75" s="316" t="str">
        <f>IF(U74="","","月")</f>
        <v/>
      </c>
      <c r="V75" s="316" t="str">
        <f>IF(V74="","","火")</f>
        <v/>
      </c>
      <c r="W75" s="316" t="str">
        <f>IF(W74="","","水")</f>
        <v/>
      </c>
      <c r="X75" s="316" t="str">
        <f>IF(X74="","","木")</f>
        <v/>
      </c>
      <c r="Y75" s="316" t="str">
        <f>IF(Y74="","","金")</f>
        <v/>
      </c>
      <c r="Z75" s="316" t="str">
        <f>IF(Z74="","","土")</f>
        <v/>
      </c>
      <c r="AA75" s="316" t="str">
        <f>IF(AA74="","","日")</f>
        <v/>
      </c>
      <c r="AB75" s="308"/>
      <c r="AC75" s="309"/>
      <c r="AD75" s="310"/>
      <c r="AE75" s="310"/>
      <c r="AF75" s="311"/>
      <c r="AG75" s="314"/>
      <c r="AH75" s="344">
        <f t="shared" si="16"/>
        <v>0</v>
      </c>
      <c r="AI75" s="344">
        <f t="shared" si="17"/>
        <v>0</v>
      </c>
      <c r="AL75" s="304" t="s">
        <v>43</v>
      </c>
      <c r="AM75" s="316" t="str">
        <f>IF(AM74="","","月")</f>
        <v/>
      </c>
      <c r="AN75" s="316" t="str">
        <f>IF(AN74="","","火")</f>
        <v/>
      </c>
      <c r="AO75" s="316" t="str">
        <f>IF(AO74="","","水")</f>
        <v/>
      </c>
      <c r="AP75" s="316" t="str">
        <f>IF(AP74="","","木")</f>
        <v/>
      </c>
      <c r="AQ75" s="316" t="str">
        <f>IF(AQ74="","","金")</f>
        <v/>
      </c>
      <c r="AR75" s="316" t="str">
        <f>IF(AR74="","","土")</f>
        <v/>
      </c>
      <c r="AS75" s="316" t="str">
        <f>IF(AS74="","","日")</f>
        <v/>
      </c>
      <c r="AT75" s="308"/>
      <c r="AU75" s="309"/>
      <c r="AV75" s="310"/>
      <c r="AW75" s="310"/>
      <c r="AX75" s="311"/>
      <c r="AY75" s="314"/>
      <c r="AZ75" s="302">
        <f t="shared" si="19"/>
        <v>0</v>
      </c>
      <c r="BA75" s="302">
        <f t="shared" si="20"/>
        <v>0</v>
      </c>
      <c r="BC75" s="304" t="s">
        <v>43</v>
      </c>
      <c r="BD75" s="316" t="str">
        <f>IF(BD74="","","月")</f>
        <v/>
      </c>
      <c r="BE75" s="316" t="str">
        <f>IF(BE74="","","火")</f>
        <v/>
      </c>
      <c r="BF75" s="316" t="str">
        <f>IF(BF74="","","水")</f>
        <v/>
      </c>
      <c r="BG75" s="316" t="str">
        <f>IF(BG74="","","木")</f>
        <v/>
      </c>
      <c r="BH75" s="316" t="str">
        <f>IF(BH74="","","金")</f>
        <v/>
      </c>
      <c r="BI75" s="316" t="str">
        <f>IF(BI74="","","土")</f>
        <v/>
      </c>
      <c r="BJ75" s="316" t="str">
        <f>IF(BJ74="","","日")</f>
        <v/>
      </c>
      <c r="BK75" s="308"/>
      <c r="BL75" s="309"/>
      <c r="BM75" s="310"/>
      <c r="BN75" s="310"/>
      <c r="BO75" s="311"/>
      <c r="BP75" s="314"/>
      <c r="BQ75" s="302">
        <f t="shared" si="22"/>
        <v>0</v>
      </c>
      <c r="BR75" s="302">
        <f t="shared" si="23"/>
        <v>0</v>
      </c>
      <c r="BU75" s="304" t="s">
        <v>43</v>
      </c>
      <c r="BV75" s="316" t="str">
        <f>IF(BV74="","","月")</f>
        <v/>
      </c>
      <c r="BW75" s="316" t="str">
        <f>IF(BW74="","","火")</f>
        <v/>
      </c>
      <c r="BX75" s="316" t="str">
        <f>IF(BX74="","","水")</f>
        <v/>
      </c>
      <c r="BY75" s="316" t="str">
        <f>IF(BY74="","","木")</f>
        <v/>
      </c>
      <c r="BZ75" s="316" t="str">
        <f>IF(BZ74="","","金")</f>
        <v/>
      </c>
      <c r="CA75" s="316" t="str">
        <f>IF(CA74="","","土")</f>
        <v/>
      </c>
      <c r="CB75" s="316" t="str">
        <f>IF(CB74="","","日")</f>
        <v/>
      </c>
      <c r="CC75" s="308"/>
      <c r="CD75" s="309"/>
      <c r="CE75" s="310"/>
      <c r="CF75" s="310"/>
      <c r="CG75" s="311"/>
      <c r="CH75" s="314"/>
      <c r="CI75" s="302">
        <f t="shared" si="25"/>
        <v>0</v>
      </c>
      <c r="CJ75" s="302">
        <f t="shared" si="26"/>
        <v>0</v>
      </c>
      <c r="CK75" s="314"/>
      <c r="CL75" s="304" t="s">
        <v>43</v>
      </c>
      <c r="CM75" s="316" t="str">
        <f>IF(CM74="","","月")</f>
        <v/>
      </c>
      <c r="CN75" s="316" t="str">
        <f>IF(CN74="","","火")</f>
        <v/>
      </c>
      <c r="CO75" s="316" t="str">
        <f>IF(CO74="","","水")</f>
        <v/>
      </c>
      <c r="CP75" s="316" t="str">
        <f>IF(CP74="","","木")</f>
        <v/>
      </c>
      <c r="CQ75" s="316" t="str">
        <f>IF(CQ74="","","金")</f>
        <v/>
      </c>
      <c r="CR75" s="316" t="str">
        <f>IF(CR74="","","土")</f>
        <v/>
      </c>
      <c r="CS75" s="316" t="str">
        <f>IF(CS74="","","日")</f>
        <v/>
      </c>
      <c r="CT75" s="308"/>
      <c r="CU75" s="309"/>
      <c r="CV75" s="310"/>
      <c r="CW75" s="310"/>
      <c r="CX75" s="311"/>
      <c r="CY75" s="314"/>
      <c r="CZ75" s="270">
        <f t="shared" si="28"/>
        <v>0</v>
      </c>
      <c r="DA75" s="270">
        <f t="shared" si="29"/>
        <v>0</v>
      </c>
    </row>
    <row r="76" spans="1:105" ht="14.25" customHeight="1" x14ac:dyDescent="0.45">
      <c r="A76" s="265"/>
      <c r="B76" s="265"/>
      <c r="C76" s="318" t="s">
        <v>25</v>
      </c>
      <c r="D76" s="319"/>
      <c r="E76" s="320"/>
      <c r="F76" s="320"/>
      <c r="G76" s="320"/>
      <c r="H76" s="320"/>
      <c r="I76" s="320"/>
      <c r="J76" s="321"/>
      <c r="K76" s="322"/>
      <c r="L76" s="323"/>
      <c r="M76" s="323"/>
      <c r="N76" s="324"/>
      <c r="O76" s="325" t="e">
        <f>ROUND(AVERAGE(N78:N89),3)</f>
        <v>#DIV/0!</v>
      </c>
      <c r="P76" s="299"/>
      <c r="Q76" s="299">
        <f t="shared" si="13"/>
        <v>0</v>
      </c>
      <c r="R76" s="299">
        <f t="shared" si="14"/>
        <v>0</v>
      </c>
      <c r="S76" s="265"/>
      <c r="T76" s="318" t="s">
        <v>25</v>
      </c>
      <c r="U76" s="319"/>
      <c r="V76" s="320"/>
      <c r="W76" s="320"/>
      <c r="X76" s="320"/>
      <c r="Y76" s="320"/>
      <c r="Z76" s="320"/>
      <c r="AA76" s="321"/>
      <c r="AB76" s="322"/>
      <c r="AC76" s="323"/>
      <c r="AD76" s="323"/>
      <c r="AE76" s="324"/>
      <c r="AF76" s="325" t="e">
        <f>ROUND(AVERAGE(AE78:AE89),3)</f>
        <v>#DIV/0!</v>
      </c>
      <c r="AG76" s="314"/>
      <c r="AH76" s="344">
        <f t="shared" si="16"/>
        <v>0</v>
      </c>
      <c r="AI76" s="344">
        <f t="shared" si="17"/>
        <v>0</v>
      </c>
      <c r="AL76" s="318" t="s">
        <v>25</v>
      </c>
      <c r="AM76" s="319"/>
      <c r="AN76" s="320"/>
      <c r="AO76" s="320"/>
      <c r="AP76" s="320"/>
      <c r="AQ76" s="320"/>
      <c r="AR76" s="320"/>
      <c r="AS76" s="321"/>
      <c r="AT76" s="322"/>
      <c r="AU76" s="323"/>
      <c r="AV76" s="323"/>
      <c r="AW76" s="324"/>
      <c r="AX76" s="325" t="e">
        <f>ROUND(AVERAGE(AW78:AW89),3)</f>
        <v>#DIV/0!</v>
      </c>
      <c r="AY76" s="314"/>
      <c r="AZ76" s="302">
        <f t="shared" si="19"/>
        <v>0</v>
      </c>
      <c r="BA76" s="302">
        <f t="shared" si="20"/>
        <v>0</v>
      </c>
      <c r="BC76" s="318" t="s">
        <v>25</v>
      </c>
      <c r="BD76" s="319"/>
      <c r="BE76" s="320"/>
      <c r="BF76" s="320"/>
      <c r="BG76" s="320"/>
      <c r="BH76" s="320"/>
      <c r="BI76" s="320"/>
      <c r="BJ76" s="321"/>
      <c r="BK76" s="322"/>
      <c r="BL76" s="323"/>
      <c r="BM76" s="323"/>
      <c r="BN76" s="324"/>
      <c r="BO76" s="325" t="e">
        <f>ROUND(AVERAGE(BN78:BN89),3)</f>
        <v>#DIV/0!</v>
      </c>
      <c r="BP76" s="314"/>
      <c r="BQ76" s="302">
        <f t="shared" si="22"/>
        <v>0</v>
      </c>
      <c r="BR76" s="302">
        <f t="shared" si="23"/>
        <v>0</v>
      </c>
      <c r="BU76" s="318" t="s">
        <v>25</v>
      </c>
      <c r="BV76" s="319"/>
      <c r="BW76" s="320"/>
      <c r="BX76" s="320"/>
      <c r="BY76" s="320"/>
      <c r="BZ76" s="320"/>
      <c r="CA76" s="320"/>
      <c r="CB76" s="321"/>
      <c r="CC76" s="322"/>
      <c r="CD76" s="323"/>
      <c r="CE76" s="323"/>
      <c r="CF76" s="324"/>
      <c r="CG76" s="325" t="e">
        <f>ROUND(AVERAGE(CF78:CF89),3)</f>
        <v>#DIV/0!</v>
      </c>
      <c r="CH76" s="314"/>
      <c r="CI76" s="302">
        <f t="shared" si="25"/>
        <v>0</v>
      </c>
      <c r="CJ76" s="302">
        <f t="shared" si="26"/>
        <v>0</v>
      </c>
      <c r="CK76" s="314"/>
      <c r="CL76" s="318" t="s">
        <v>25</v>
      </c>
      <c r="CM76" s="319"/>
      <c r="CN76" s="320"/>
      <c r="CO76" s="320"/>
      <c r="CP76" s="320"/>
      <c r="CQ76" s="320"/>
      <c r="CR76" s="320"/>
      <c r="CS76" s="321"/>
      <c r="CT76" s="322"/>
      <c r="CU76" s="323"/>
      <c r="CV76" s="323"/>
      <c r="CW76" s="324"/>
      <c r="CX76" s="325" t="e">
        <f>ROUND(AVERAGE(CW78:CW89),3)</f>
        <v>#DIV/0!</v>
      </c>
      <c r="CY76" s="314"/>
      <c r="CZ76" s="270">
        <f t="shared" si="28"/>
        <v>0</v>
      </c>
      <c r="DA76" s="270">
        <f t="shared" si="29"/>
        <v>0</v>
      </c>
    </row>
    <row r="77" spans="1:105" ht="14.25" customHeight="1" x14ac:dyDescent="0.45">
      <c r="A77" s="265"/>
      <c r="B77" s="265"/>
      <c r="C77" s="326"/>
      <c r="D77" s="327"/>
      <c r="E77" s="328"/>
      <c r="F77" s="328"/>
      <c r="G77" s="328"/>
      <c r="H77" s="328"/>
      <c r="I77" s="328"/>
      <c r="J77" s="329"/>
      <c r="K77" s="330"/>
      <c r="L77" s="331"/>
      <c r="M77" s="331"/>
      <c r="N77" s="332"/>
      <c r="O77" s="333"/>
      <c r="P77" s="299"/>
      <c r="Q77" s="299" t="str">
        <f t="shared" si="13"/>
        <v/>
      </c>
      <c r="R77" s="299" t="str">
        <f t="shared" si="14"/>
        <v/>
      </c>
      <c r="S77" s="265"/>
      <c r="T77" s="326"/>
      <c r="U77" s="327"/>
      <c r="V77" s="328"/>
      <c r="W77" s="328"/>
      <c r="X77" s="328"/>
      <c r="Y77" s="328"/>
      <c r="Z77" s="328"/>
      <c r="AA77" s="329"/>
      <c r="AB77" s="330"/>
      <c r="AC77" s="331"/>
      <c r="AD77" s="331"/>
      <c r="AE77" s="332"/>
      <c r="AF77" s="333"/>
      <c r="AG77" s="314"/>
      <c r="AH77" s="344" t="str">
        <f t="shared" si="16"/>
        <v/>
      </c>
      <c r="AI77" s="344" t="str">
        <f t="shared" si="17"/>
        <v/>
      </c>
      <c r="AL77" s="326"/>
      <c r="AM77" s="327"/>
      <c r="AN77" s="328"/>
      <c r="AO77" s="328"/>
      <c r="AP77" s="328"/>
      <c r="AQ77" s="328"/>
      <c r="AR77" s="328"/>
      <c r="AS77" s="329"/>
      <c r="AT77" s="330"/>
      <c r="AU77" s="331"/>
      <c r="AV77" s="331"/>
      <c r="AW77" s="332"/>
      <c r="AX77" s="333"/>
      <c r="AY77" s="314"/>
      <c r="AZ77" s="302" t="str">
        <f t="shared" si="19"/>
        <v/>
      </c>
      <c r="BA77" s="302" t="str">
        <f t="shared" si="20"/>
        <v/>
      </c>
      <c r="BC77" s="326"/>
      <c r="BD77" s="327"/>
      <c r="BE77" s="328"/>
      <c r="BF77" s="328"/>
      <c r="BG77" s="328"/>
      <c r="BH77" s="328"/>
      <c r="BI77" s="328"/>
      <c r="BJ77" s="329"/>
      <c r="BK77" s="330"/>
      <c r="BL77" s="331"/>
      <c r="BM77" s="331"/>
      <c r="BN77" s="332"/>
      <c r="BO77" s="333"/>
      <c r="BP77" s="314"/>
      <c r="BQ77" s="302" t="str">
        <f t="shared" si="22"/>
        <v/>
      </c>
      <c r="BR77" s="302" t="str">
        <f t="shared" si="23"/>
        <v/>
      </c>
      <c r="BU77" s="326"/>
      <c r="BV77" s="327"/>
      <c r="BW77" s="328"/>
      <c r="BX77" s="328"/>
      <c r="BY77" s="328"/>
      <c r="BZ77" s="328"/>
      <c r="CA77" s="328"/>
      <c r="CB77" s="329"/>
      <c r="CC77" s="330"/>
      <c r="CD77" s="331"/>
      <c r="CE77" s="331"/>
      <c r="CF77" s="332"/>
      <c r="CG77" s="333"/>
      <c r="CH77" s="314"/>
      <c r="CI77" s="302" t="str">
        <f t="shared" si="25"/>
        <v/>
      </c>
      <c r="CJ77" s="302" t="str">
        <f t="shared" si="26"/>
        <v/>
      </c>
      <c r="CK77" s="314"/>
      <c r="CL77" s="326"/>
      <c r="CM77" s="327"/>
      <c r="CN77" s="328"/>
      <c r="CO77" s="328"/>
      <c r="CP77" s="328"/>
      <c r="CQ77" s="328"/>
      <c r="CR77" s="328"/>
      <c r="CS77" s="329"/>
      <c r="CT77" s="330"/>
      <c r="CU77" s="331"/>
      <c r="CV77" s="331"/>
      <c r="CW77" s="332"/>
      <c r="CX77" s="333"/>
      <c r="CY77" s="314"/>
      <c r="CZ77" s="270" t="str">
        <f t="shared" si="28"/>
        <v/>
      </c>
      <c r="DA77" s="270" t="str">
        <f t="shared" si="29"/>
        <v/>
      </c>
    </row>
    <row r="78" spans="1:105" ht="14.25" customHeight="1" x14ac:dyDescent="0.45">
      <c r="A78" s="265"/>
      <c r="B78" s="265"/>
      <c r="C78" s="335" t="s">
        <v>83</v>
      </c>
      <c r="D78" s="336"/>
      <c r="E78" s="337"/>
      <c r="F78" s="337"/>
      <c r="G78" s="337"/>
      <c r="H78" s="337"/>
      <c r="I78" s="337"/>
      <c r="J78" s="338"/>
      <c r="K78" s="339">
        <f>IF(C78="","",COUNT($D$74:$J$74)-L78)</f>
        <v>0</v>
      </c>
      <c r="L78" s="340">
        <f>IF(C78="","",Q78+R78)</f>
        <v>0</v>
      </c>
      <c r="M78" s="341">
        <f>IF(C78="","",COUNTIF(D78:J78,"休"))</f>
        <v>0</v>
      </c>
      <c r="N78" s="342" t="str">
        <f>IF(K78&lt;1,"対象外",IF(C78="","",IFERROR(ROUND(M78/K78,3),"")))</f>
        <v>対象外</v>
      </c>
      <c r="O78" s="333"/>
      <c r="P78" s="299"/>
      <c r="Q78" s="299">
        <f t="shared" si="13"/>
        <v>0</v>
      </c>
      <c r="R78" s="299">
        <f t="shared" si="14"/>
        <v>0</v>
      </c>
      <c r="S78" s="265"/>
      <c r="T78" s="335" t="s">
        <v>83</v>
      </c>
      <c r="U78" s="336"/>
      <c r="V78" s="337"/>
      <c r="W78" s="337"/>
      <c r="X78" s="337"/>
      <c r="Y78" s="337"/>
      <c r="Z78" s="337"/>
      <c r="AA78" s="338"/>
      <c r="AB78" s="339">
        <f>IF(T78="","",COUNT($U$74:$AA$74)-AC78)</f>
        <v>0</v>
      </c>
      <c r="AC78" s="340">
        <f>IF(T78="","",AH78+AI78)</f>
        <v>0</v>
      </c>
      <c r="AD78" s="341">
        <f>IF(T78="","",COUNTIF(U78:AA78,"休"))</f>
        <v>0</v>
      </c>
      <c r="AE78" s="342" t="str">
        <f>IF(AB78&lt;1,"対象外",IF(T78="","",IFERROR(ROUND(AD78/AB78,3),"")))</f>
        <v>対象外</v>
      </c>
      <c r="AF78" s="333"/>
      <c r="AG78" s="343"/>
      <c r="AH78" s="344">
        <f t="shared" si="16"/>
        <v>0</v>
      </c>
      <c r="AI78" s="344">
        <f t="shared" si="17"/>
        <v>0</v>
      </c>
      <c r="AL78" s="335" t="s">
        <v>83</v>
      </c>
      <c r="AM78" s="336"/>
      <c r="AN78" s="337"/>
      <c r="AO78" s="337"/>
      <c r="AP78" s="337"/>
      <c r="AQ78" s="337"/>
      <c r="AR78" s="337"/>
      <c r="AS78" s="338"/>
      <c r="AT78" s="339">
        <f>IF(AL78="","",COUNT($AM$74:$AS$74)-AU78)</f>
        <v>0</v>
      </c>
      <c r="AU78" s="340">
        <f>IF(AL78="","",AZ78+BA78)</f>
        <v>0</v>
      </c>
      <c r="AV78" s="341">
        <f>IF(AL78="","",COUNTIF(AM78:AS78,"休"))</f>
        <v>0</v>
      </c>
      <c r="AW78" s="342" t="str">
        <f>IF(AT78&lt;7,"対象外",IF(AL78="","",IFERROR(ROUND(AV78/AT78,3),"")))</f>
        <v>対象外</v>
      </c>
      <c r="AX78" s="333"/>
      <c r="AY78" s="343"/>
      <c r="AZ78" s="302">
        <f t="shared" si="19"/>
        <v>0</v>
      </c>
      <c r="BA78" s="302">
        <f t="shared" si="20"/>
        <v>0</v>
      </c>
      <c r="BC78" s="335" t="s">
        <v>83</v>
      </c>
      <c r="BD78" s="336"/>
      <c r="BE78" s="337"/>
      <c r="BF78" s="337"/>
      <c r="BG78" s="337"/>
      <c r="BH78" s="337"/>
      <c r="BI78" s="337"/>
      <c r="BJ78" s="338"/>
      <c r="BK78" s="339">
        <f>IF(BC78="","",COUNT($BD$74:$BJ$74)-BL78)</f>
        <v>0</v>
      </c>
      <c r="BL78" s="340">
        <f>IF(BC78="","",BQ78+BR78)</f>
        <v>0</v>
      </c>
      <c r="BM78" s="341">
        <f>IF(BC78="","",COUNTIF(BD78:BJ78,"休"))</f>
        <v>0</v>
      </c>
      <c r="BN78" s="342" t="str">
        <f>IF(BK78&lt;7,"対象外",IF(BC78="","",IFERROR(ROUND(BM78/BK78,3),"")))</f>
        <v>対象外</v>
      </c>
      <c r="BO78" s="333"/>
      <c r="BP78" s="343"/>
      <c r="BQ78" s="302">
        <f t="shared" si="22"/>
        <v>0</v>
      </c>
      <c r="BR78" s="302">
        <f t="shared" si="23"/>
        <v>0</v>
      </c>
      <c r="BU78" s="335" t="s">
        <v>83</v>
      </c>
      <c r="BV78" s="336"/>
      <c r="BW78" s="337"/>
      <c r="BX78" s="337"/>
      <c r="BY78" s="337"/>
      <c r="BZ78" s="337"/>
      <c r="CA78" s="337"/>
      <c r="CB78" s="338"/>
      <c r="CC78" s="339">
        <f>IF(BU78="","",COUNT($BV$74:$CB$74)-CD78)</f>
        <v>0</v>
      </c>
      <c r="CD78" s="340">
        <f>IF(BU78="","",CI78+CJ78)</f>
        <v>0</v>
      </c>
      <c r="CE78" s="341">
        <f>IF(BU78="","",COUNTIF(BV78:CB78,"休"))</f>
        <v>0</v>
      </c>
      <c r="CF78" s="342" t="str">
        <f>IF(CC78&lt;7,"対象外",IF(BU78="","",IFERROR(ROUND(CE78/CC78,3),"")))</f>
        <v>対象外</v>
      </c>
      <c r="CG78" s="333"/>
      <c r="CH78" s="343"/>
      <c r="CI78" s="302">
        <f t="shared" si="25"/>
        <v>0</v>
      </c>
      <c r="CJ78" s="302">
        <f t="shared" si="26"/>
        <v>0</v>
      </c>
      <c r="CK78" s="343"/>
      <c r="CL78" s="335" t="s">
        <v>83</v>
      </c>
      <c r="CM78" s="336"/>
      <c r="CN78" s="337"/>
      <c r="CO78" s="337"/>
      <c r="CP78" s="337"/>
      <c r="CQ78" s="337"/>
      <c r="CR78" s="337"/>
      <c r="CS78" s="338"/>
      <c r="CT78" s="339">
        <f>IF(CL78="","",COUNT($CM$74:$CS$74)-CU78)</f>
        <v>0</v>
      </c>
      <c r="CU78" s="340">
        <f>IF(CL78="","",CZ78+DA78)</f>
        <v>0</v>
      </c>
      <c r="CV78" s="341">
        <f>IF(CL78="","",COUNTIF(CM78:CS78,"休"))</f>
        <v>0</v>
      </c>
      <c r="CW78" s="342" t="str">
        <f>IF(CT78&lt;7,"対象外",IF(CL78="","",IFERROR(ROUND(CV78/CT78,3),"")))</f>
        <v>対象外</v>
      </c>
      <c r="CX78" s="333"/>
      <c r="CY78" s="343"/>
      <c r="CZ78" s="270">
        <f t="shared" si="28"/>
        <v>0</v>
      </c>
      <c r="DA78" s="270">
        <f t="shared" si="29"/>
        <v>0</v>
      </c>
    </row>
    <row r="79" spans="1:105" ht="14.25" customHeight="1" x14ac:dyDescent="0.45">
      <c r="A79" s="265"/>
      <c r="B79" s="265"/>
      <c r="C79" s="335" t="s">
        <v>84</v>
      </c>
      <c r="D79" s="336"/>
      <c r="E79" s="337"/>
      <c r="F79" s="337"/>
      <c r="G79" s="337"/>
      <c r="H79" s="337"/>
      <c r="I79" s="337"/>
      <c r="J79" s="338"/>
      <c r="K79" s="339">
        <f>IF(C79="","",COUNT($D$74:$J$74)-L79)</f>
        <v>0</v>
      </c>
      <c r="L79" s="340">
        <f t="shared" ref="L79:L81" si="131">IF(C79="","",Q79+R79)</f>
        <v>0</v>
      </c>
      <c r="M79" s="341">
        <f t="shared" ref="M79:M81" si="132">IF(C79="","",COUNTIF(D79:J79,"休"))</f>
        <v>0</v>
      </c>
      <c r="N79" s="342" t="str">
        <f>IF(K79&lt;1,"対象外",IF(C79="","",IFERROR(ROUND(M79/K79,3),"")))</f>
        <v>対象外</v>
      </c>
      <c r="O79" s="333"/>
      <c r="P79" s="299"/>
      <c r="Q79" s="299">
        <f t="shared" si="13"/>
        <v>0</v>
      </c>
      <c r="R79" s="299">
        <f t="shared" si="14"/>
        <v>0</v>
      </c>
      <c r="S79" s="265"/>
      <c r="T79" s="335" t="s">
        <v>84</v>
      </c>
      <c r="U79" s="336"/>
      <c r="V79" s="337"/>
      <c r="W79" s="337"/>
      <c r="X79" s="337"/>
      <c r="Y79" s="337"/>
      <c r="Z79" s="337"/>
      <c r="AA79" s="338"/>
      <c r="AB79" s="339">
        <f>IF(T79="","",COUNT($U$74:$AA$74)-AC79)</f>
        <v>0</v>
      </c>
      <c r="AC79" s="340">
        <f>IF(T79="","",AH79+AI79)</f>
        <v>0</v>
      </c>
      <c r="AD79" s="341">
        <f t="shared" ref="AD79:AD81" si="133">IF(T79="","",COUNTIF(U79:AA79,"休"))</f>
        <v>0</v>
      </c>
      <c r="AE79" s="342" t="str">
        <f>IF(AB79&lt;1,"対象外",IF(T79="","",IFERROR(ROUND(AD79/AB79,3),"")))</f>
        <v>対象外</v>
      </c>
      <c r="AF79" s="333"/>
      <c r="AG79" s="314"/>
      <c r="AH79" s="344">
        <f t="shared" si="16"/>
        <v>0</v>
      </c>
      <c r="AI79" s="344">
        <f t="shared" si="17"/>
        <v>0</v>
      </c>
      <c r="AL79" s="335" t="s">
        <v>84</v>
      </c>
      <c r="AM79" s="336"/>
      <c r="AN79" s="337"/>
      <c r="AO79" s="337"/>
      <c r="AP79" s="337"/>
      <c r="AQ79" s="337"/>
      <c r="AR79" s="337"/>
      <c r="AS79" s="338"/>
      <c r="AT79" s="339">
        <f>IF(AL79="","",COUNT($AM$74:$AS$74)-AU79)</f>
        <v>0</v>
      </c>
      <c r="AU79" s="340">
        <f>IF(AL79="","",AZ79+BA79)</f>
        <v>0</v>
      </c>
      <c r="AV79" s="341">
        <f t="shared" ref="AV79:AV81" si="134">IF(AL79="","",COUNTIF(AM79:AS79,"休"))</f>
        <v>0</v>
      </c>
      <c r="AW79" s="342" t="str">
        <f>IF(AT79&lt;7,"対象外",IF(AL79="","",IFERROR(ROUND(AV79/AT79,3),"")))</f>
        <v>対象外</v>
      </c>
      <c r="AX79" s="333"/>
      <c r="AY79" s="314"/>
      <c r="AZ79" s="302">
        <f t="shared" si="19"/>
        <v>0</v>
      </c>
      <c r="BA79" s="302">
        <f t="shared" si="20"/>
        <v>0</v>
      </c>
      <c r="BC79" s="335" t="s">
        <v>84</v>
      </c>
      <c r="BD79" s="336"/>
      <c r="BE79" s="337"/>
      <c r="BF79" s="337"/>
      <c r="BG79" s="337"/>
      <c r="BH79" s="337"/>
      <c r="BI79" s="337"/>
      <c r="BJ79" s="338"/>
      <c r="BK79" s="339">
        <f>IF(BC79="","",COUNT($BD$74:$BJ$74)-BL79)</f>
        <v>0</v>
      </c>
      <c r="BL79" s="340">
        <f>IF(BC79="","",BQ79+BR79)</f>
        <v>0</v>
      </c>
      <c r="BM79" s="341">
        <f t="shared" ref="BM79:BM81" si="135">IF(BC79="","",COUNTIF(BD79:BJ79,"休"))</f>
        <v>0</v>
      </c>
      <c r="BN79" s="342" t="str">
        <f>IF(BK79&lt;7,"対象外",IF(BC79="","",IFERROR(ROUND(BM79/BK79,3),"")))</f>
        <v>対象外</v>
      </c>
      <c r="BO79" s="333"/>
      <c r="BP79" s="314"/>
      <c r="BQ79" s="302">
        <f t="shared" si="22"/>
        <v>0</v>
      </c>
      <c r="BR79" s="302">
        <f t="shared" si="23"/>
        <v>0</v>
      </c>
      <c r="BU79" s="335" t="s">
        <v>84</v>
      </c>
      <c r="BV79" s="336"/>
      <c r="BW79" s="337"/>
      <c r="BX79" s="337"/>
      <c r="BY79" s="337"/>
      <c r="BZ79" s="337"/>
      <c r="CA79" s="337"/>
      <c r="CB79" s="338"/>
      <c r="CC79" s="339">
        <f>IF(BU79="","",COUNT($BV$74:$CB$74)-CD79)</f>
        <v>0</v>
      </c>
      <c r="CD79" s="340">
        <f>IF(BU79="","",CI79+CJ79)</f>
        <v>0</v>
      </c>
      <c r="CE79" s="341">
        <f t="shared" ref="CE79:CE80" si="136">IF(BU79="","",COUNTIF(BV79:CB79,"休"))</f>
        <v>0</v>
      </c>
      <c r="CF79" s="342" t="str">
        <f>IF(CC79&lt;7,"対象外",IF(BU79="","",IFERROR(ROUND(CE79/CC79,3),"")))</f>
        <v>対象外</v>
      </c>
      <c r="CG79" s="333"/>
      <c r="CH79" s="314"/>
      <c r="CI79" s="302">
        <f t="shared" si="25"/>
        <v>0</v>
      </c>
      <c r="CJ79" s="302">
        <f t="shared" si="26"/>
        <v>0</v>
      </c>
      <c r="CK79" s="314"/>
      <c r="CL79" s="335" t="s">
        <v>84</v>
      </c>
      <c r="CM79" s="336"/>
      <c r="CN79" s="337"/>
      <c r="CO79" s="337"/>
      <c r="CP79" s="337"/>
      <c r="CQ79" s="337"/>
      <c r="CR79" s="337"/>
      <c r="CS79" s="338"/>
      <c r="CT79" s="339">
        <f>IF(CL79="","",COUNT($CM$74:$CS$74)-CU79)</f>
        <v>0</v>
      </c>
      <c r="CU79" s="340">
        <f>IF(CL79="","",CZ79+DA79)</f>
        <v>0</v>
      </c>
      <c r="CV79" s="341">
        <f t="shared" ref="CV79:CV81" si="137">IF(CL79="","",COUNTIF(CM79:CS79,"休"))</f>
        <v>0</v>
      </c>
      <c r="CW79" s="342" t="str">
        <f>IF(CT79&lt;7,"対象外",IF(CL79="","",IFERROR(ROUND(CV79/CT79,3),"")))</f>
        <v>対象外</v>
      </c>
      <c r="CX79" s="333"/>
      <c r="CY79" s="314"/>
      <c r="CZ79" s="270">
        <f t="shared" si="28"/>
        <v>0</v>
      </c>
      <c r="DA79" s="270">
        <f t="shared" si="29"/>
        <v>0</v>
      </c>
    </row>
    <row r="80" spans="1:105" ht="14.25" customHeight="1" x14ac:dyDescent="0.45">
      <c r="A80" s="265"/>
      <c r="B80" s="265"/>
      <c r="C80" s="335" t="s">
        <v>85</v>
      </c>
      <c r="D80" s="336"/>
      <c r="E80" s="337"/>
      <c r="F80" s="337"/>
      <c r="G80" s="337"/>
      <c r="H80" s="337"/>
      <c r="I80" s="337"/>
      <c r="J80" s="338"/>
      <c r="K80" s="339">
        <f t="shared" ref="K80:K81" si="138">IF(C80="","",COUNT($D$74:$J$74)-L80)</f>
        <v>0</v>
      </c>
      <c r="L80" s="340">
        <f t="shared" si="131"/>
        <v>0</v>
      </c>
      <c r="M80" s="341">
        <f t="shared" si="132"/>
        <v>0</v>
      </c>
      <c r="N80" s="342" t="str">
        <f>IF(K80&lt;1,"対象外",IF(C80="","",IFERROR(ROUND(M80/K80,3),"")))</f>
        <v>対象外</v>
      </c>
      <c r="O80" s="333"/>
      <c r="P80" s="299"/>
      <c r="Q80" s="299">
        <f t="shared" ref="Q80:Q133" si="139">IF(C80="","",COUNTIF(D80:J80,"ー"))</f>
        <v>0</v>
      </c>
      <c r="R80" s="299">
        <f t="shared" ref="R80:R133" si="140">IF(C80="","",COUNTIF(D80:J80,"外"))</f>
        <v>0</v>
      </c>
      <c r="S80" s="265"/>
      <c r="T80" s="335" t="s">
        <v>85</v>
      </c>
      <c r="U80" s="336"/>
      <c r="V80" s="337"/>
      <c r="W80" s="337"/>
      <c r="X80" s="337"/>
      <c r="Y80" s="337"/>
      <c r="Z80" s="337"/>
      <c r="AA80" s="338"/>
      <c r="AB80" s="339">
        <f t="shared" ref="AB80:AB81" si="141">IF(T80="","",COUNT($U$74:$AA$74)-AC80)</f>
        <v>0</v>
      </c>
      <c r="AC80" s="340">
        <f>IF(T80="","",AH80+AI80)</f>
        <v>0</v>
      </c>
      <c r="AD80" s="341">
        <f t="shared" si="133"/>
        <v>0</v>
      </c>
      <c r="AE80" s="342" t="str">
        <f>IF(AB80&lt;1,"対象外",IF(T80="","",IFERROR(ROUND(AD80/AB80,3),"")))</f>
        <v>対象外</v>
      </c>
      <c r="AF80" s="333"/>
      <c r="AG80" s="343"/>
      <c r="AH80" s="344">
        <f t="shared" ref="AH80:AH133" si="142">IF(T80="","",COUNTIF(U80:AA80,"ー"))</f>
        <v>0</v>
      </c>
      <c r="AI80" s="344">
        <f t="shared" ref="AI80:AI133" si="143">IF(T80="","",COUNTIF(U80:AA80,"外"))</f>
        <v>0</v>
      </c>
      <c r="AL80" s="335" t="s">
        <v>85</v>
      </c>
      <c r="AM80" s="336"/>
      <c r="AN80" s="337"/>
      <c r="AO80" s="337"/>
      <c r="AP80" s="337"/>
      <c r="AQ80" s="337"/>
      <c r="AR80" s="337"/>
      <c r="AS80" s="338"/>
      <c r="AT80" s="339">
        <f>IF(AL80="","",COUNT($AM$74:$AS$74)-AU80)</f>
        <v>0</v>
      </c>
      <c r="AU80" s="340">
        <f>IF(AL80="","",AZ80+BA80)</f>
        <v>0</v>
      </c>
      <c r="AV80" s="341">
        <f t="shared" si="134"/>
        <v>0</v>
      </c>
      <c r="AW80" s="342" t="str">
        <f>IF(AT80&lt;7,"対象外",IF(AL80="","",IFERROR(ROUND(AV80/AT80,3),"")))</f>
        <v>対象外</v>
      </c>
      <c r="AX80" s="333"/>
      <c r="AY80" s="343"/>
      <c r="AZ80" s="302">
        <f t="shared" ref="AZ80:AZ131" si="144">IF(AL80="","",COUNTIF(AM80:AS80,"ー"))</f>
        <v>0</v>
      </c>
      <c r="BA80" s="302">
        <f t="shared" ref="BA80:BA131" si="145">IF(AL80="","",COUNTIF(AM80:AS80,"外"))</f>
        <v>0</v>
      </c>
      <c r="BC80" s="335" t="s">
        <v>85</v>
      </c>
      <c r="BD80" s="336"/>
      <c r="BE80" s="337"/>
      <c r="BF80" s="337"/>
      <c r="BG80" s="337"/>
      <c r="BH80" s="337"/>
      <c r="BI80" s="337"/>
      <c r="BJ80" s="338"/>
      <c r="BK80" s="339">
        <f>IF(BC80="","",COUNT($BD$74:$BJ$74)-BL80)</f>
        <v>0</v>
      </c>
      <c r="BL80" s="340">
        <f>IF(BC80="","",BQ80+BR80)</f>
        <v>0</v>
      </c>
      <c r="BM80" s="341">
        <f t="shared" si="135"/>
        <v>0</v>
      </c>
      <c r="BN80" s="342" t="str">
        <f>IF(BK80&lt;7,"対象外",IF(BC80="","",IFERROR(ROUND(BM80/BK80,3),"")))</f>
        <v>対象外</v>
      </c>
      <c r="BO80" s="333"/>
      <c r="BP80" s="343"/>
      <c r="BQ80" s="302">
        <f t="shared" ref="BQ80:BQ131" si="146">IF(BC80="","",COUNTIF(BD80:BJ80,"ー"))</f>
        <v>0</v>
      </c>
      <c r="BR80" s="302">
        <f t="shared" ref="BR80:BR131" si="147">IF(BC80="","",COUNTIF(BD80:BJ80,"外"))</f>
        <v>0</v>
      </c>
      <c r="BU80" s="335" t="s">
        <v>85</v>
      </c>
      <c r="BV80" s="336"/>
      <c r="BW80" s="337"/>
      <c r="BX80" s="337"/>
      <c r="BY80" s="337"/>
      <c r="BZ80" s="337"/>
      <c r="CA80" s="337"/>
      <c r="CB80" s="338"/>
      <c r="CC80" s="339">
        <f>IF(BU80="","",COUNT($BV$74:$CB$74)-CD80)</f>
        <v>0</v>
      </c>
      <c r="CD80" s="340">
        <f>IF(BU80="","",CI80+CJ80)</f>
        <v>0</v>
      </c>
      <c r="CE80" s="341">
        <f t="shared" si="136"/>
        <v>0</v>
      </c>
      <c r="CF80" s="342" t="str">
        <f>IF(CC80&lt;7,"対象外",IF(BU80="","",IFERROR(ROUND(CE80/CC80,3),"")))</f>
        <v>対象外</v>
      </c>
      <c r="CG80" s="333"/>
      <c r="CH80" s="343"/>
      <c r="CI80" s="302">
        <f t="shared" ref="CI80:CI131" si="148">IF(BU80="","",COUNTIF(BV80:CB80,"ー"))</f>
        <v>0</v>
      </c>
      <c r="CJ80" s="302">
        <f t="shared" ref="CJ80:CJ131" si="149">IF(BU80="","",COUNTIF(BV80:CB80,"外"))</f>
        <v>0</v>
      </c>
      <c r="CK80" s="343"/>
      <c r="CL80" s="335" t="s">
        <v>85</v>
      </c>
      <c r="CM80" s="336"/>
      <c r="CN80" s="337"/>
      <c r="CO80" s="337"/>
      <c r="CP80" s="337"/>
      <c r="CQ80" s="337"/>
      <c r="CR80" s="337"/>
      <c r="CS80" s="338"/>
      <c r="CT80" s="339">
        <f>IF(CL80="","",COUNT($CM$74:$CS$74)-CU80)</f>
        <v>0</v>
      </c>
      <c r="CU80" s="340">
        <f>IF(CL80="","",CZ80+DA80)</f>
        <v>0</v>
      </c>
      <c r="CV80" s="341">
        <f t="shared" si="137"/>
        <v>0</v>
      </c>
      <c r="CW80" s="342" t="str">
        <f>IF(CT80&lt;7,"対象外",IF(CL80="","",IFERROR(ROUND(CV80/CT80,3),"")))</f>
        <v>対象外</v>
      </c>
      <c r="CX80" s="333"/>
      <c r="CY80" s="343"/>
      <c r="CZ80" s="270">
        <f t="shared" ref="CZ80:CZ131" si="150">IF(CL80="","",COUNTIF(CM80:CS80,"ー"))</f>
        <v>0</v>
      </c>
      <c r="DA80" s="270">
        <f t="shared" ref="DA80:DA131" si="151">IF(CL80="","",COUNTIF(CM80:CS80,"外"))</f>
        <v>0</v>
      </c>
    </row>
    <row r="81" spans="1:105" ht="14.25" customHeight="1" x14ac:dyDescent="0.45">
      <c r="A81" s="265"/>
      <c r="B81" s="265"/>
      <c r="C81" s="345" t="s">
        <v>86</v>
      </c>
      <c r="D81" s="346"/>
      <c r="E81" s="347"/>
      <c r="F81" s="347"/>
      <c r="G81" s="347"/>
      <c r="H81" s="347"/>
      <c r="I81" s="347"/>
      <c r="J81" s="348"/>
      <c r="K81" s="339">
        <f t="shared" si="138"/>
        <v>0</v>
      </c>
      <c r="L81" s="349">
        <f t="shared" si="131"/>
        <v>0</v>
      </c>
      <c r="M81" s="350">
        <f t="shared" si="132"/>
        <v>0</v>
      </c>
      <c r="N81" s="351" t="str">
        <f>IF(K81&lt;1,"対象外",IF(C81="","",IFERROR(ROUND(M81/K81,3),"")))</f>
        <v>対象外</v>
      </c>
      <c r="O81" s="333"/>
      <c r="P81" s="299"/>
      <c r="Q81" s="299">
        <f t="shared" si="139"/>
        <v>0</v>
      </c>
      <c r="R81" s="299">
        <f t="shared" si="140"/>
        <v>0</v>
      </c>
      <c r="S81" s="265"/>
      <c r="T81" s="345" t="s">
        <v>86</v>
      </c>
      <c r="U81" s="346"/>
      <c r="V81" s="347"/>
      <c r="W81" s="347"/>
      <c r="X81" s="347"/>
      <c r="Y81" s="347"/>
      <c r="Z81" s="347"/>
      <c r="AA81" s="348"/>
      <c r="AB81" s="339">
        <f t="shared" si="141"/>
        <v>0</v>
      </c>
      <c r="AC81" s="349">
        <f>IF(T81="","",AH81+AI81)</f>
        <v>0</v>
      </c>
      <c r="AD81" s="350">
        <f t="shared" si="133"/>
        <v>0</v>
      </c>
      <c r="AE81" s="351" t="str">
        <f>IF(AB81&lt;1,"対象外",IF(T81="","",IFERROR(ROUND(AD81/AB81,3),"")))</f>
        <v>対象外</v>
      </c>
      <c r="AF81" s="333"/>
      <c r="AG81" s="314"/>
      <c r="AH81" s="344">
        <f t="shared" si="142"/>
        <v>0</v>
      </c>
      <c r="AI81" s="344">
        <f t="shared" si="143"/>
        <v>0</v>
      </c>
      <c r="AL81" s="345" t="s">
        <v>86</v>
      </c>
      <c r="AM81" s="346"/>
      <c r="AN81" s="347"/>
      <c r="AO81" s="347"/>
      <c r="AP81" s="347"/>
      <c r="AQ81" s="347"/>
      <c r="AR81" s="347"/>
      <c r="AS81" s="348"/>
      <c r="AT81" s="346">
        <f>IF(AL81="","",COUNT($AM$74:$AS$74)-AU81)</f>
        <v>0</v>
      </c>
      <c r="AU81" s="349">
        <f>IF(AL81="","",AZ81+BA81)</f>
        <v>0</v>
      </c>
      <c r="AV81" s="350">
        <f t="shared" si="134"/>
        <v>0</v>
      </c>
      <c r="AW81" s="351" t="str">
        <f>IF(AT81&lt;7,"対象外",IF(AL81="","",IFERROR(ROUND(AV81/AT81,3),"")))</f>
        <v>対象外</v>
      </c>
      <c r="AX81" s="333"/>
      <c r="AY81" s="314"/>
      <c r="AZ81" s="302">
        <f t="shared" si="144"/>
        <v>0</v>
      </c>
      <c r="BA81" s="302">
        <f t="shared" si="145"/>
        <v>0</v>
      </c>
      <c r="BC81" s="345" t="s">
        <v>86</v>
      </c>
      <c r="BD81" s="346"/>
      <c r="BE81" s="347"/>
      <c r="BF81" s="347"/>
      <c r="BG81" s="347"/>
      <c r="BH81" s="347"/>
      <c r="BI81" s="347"/>
      <c r="BJ81" s="348"/>
      <c r="BK81" s="346">
        <f>IF(BC81="","",COUNT($BD$74:$BJ$74)-BL81)</f>
        <v>0</v>
      </c>
      <c r="BL81" s="349">
        <f>IF(BC81="","",BQ81+BR81)</f>
        <v>0</v>
      </c>
      <c r="BM81" s="350">
        <f t="shared" si="135"/>
        <v>0</v>
      </c>
      <c r="BN81" s="351" t="str">
        <f>IF(BK81&lt;7,"対象外",IF(BC81="","",IFERROR(ROUND(BM81/BK81,3),"")))</f>
        <v>対象外</v>
      </c>
      <c r="BO81" s="333"/>
      <c r="BP81" s="314"/>
      <c r="BQ81" s="302">
        <f t="shared" si="146"/>
        <v>0</v>
      </c>
      <c r="BR81" s="302">
        <f t="shared" si="147"/>
        <v>0</v>
      </c>
      <c r="BU81" s="345" t="s">
        <v>86</v>
      </c>
      <c r="BV81" s="346"/>
      <c r="BW81" s="347"/>
      <c r="BX81" s="347"/>
      <c r="BY81" s="347"/>
      <c r="BZ81" s="347"/>
      <c r="CA81" s="347"/>
      <c r="CB81" s="348"/>
      <c r="CC81" s="346">
        <f>IF(BU81="","",COUNT($BV$74:$CB$74)-CD81)</f>
        <v>0</v>
      </c>
      <c r="CD81" s="349">
        <f>IF(BU81="","",CI81+CJ81)</f>
        <v>0</v>
      </c>
      <c r="CE81" s="350">
        <f>IF(BU81="","",COUNTIF(BV81:CB81,"休"))</f>
        <v>0</v>
      </c>
      <c r="CF81" s="351" t="str">
        <f>IF(CC81&lt;7,"対象外",IF(BU81="","",IFERROR(ROUND(CE81/CC81,3),"")))</f>
        <v>対象外</v>
      </c>
      <c r="CG81" s="333"/>
      <c r="CH81" s="314"/>
      <c r="CI81" s="302">
        <f t="shared" si="148"/>
        <v>0</v>
      </c>
      <c r="CJ81" s="302">
        <f t="shared" si="149"/>
        <v>0</v>
      </c>
      <c r="CK81" s="314"/>
      <c r="CL81" s="345" t="s">
        <v>86</v>
      </c>
      <c r="CM81" s="346"/>
      <c r="CN81" s="347"/>
      <c r="CO81" s="347"/>
      <c r="CP81" s="347"/>
      <c r="CQ81" s="347"/>
      <c r="CR81" s="347"/>
      <c r="CS81" s="348"/>
      <c r="CT81" s="346">
        <f>IF(CL81="","",COUNT($CM$74:$CS$74)-CU81)</f>
        <v>0</v>
      </c>
      <c r="CU81" s="349">
        <f>IF(CL81="","",CZ81+DA81)</f>
        <v>0</v>
      </c>
      <c r="CV81" s="350">
        <f t="shared" si="137"/>
        <v>0</v>
      </c>
      <c r="CW81" s="351" t="str">
        <f>IF(CT81&lt;7,"対象外",IF(CL81="","",IFERROR(ROUND(CV81/CT81,3),"")))</f>
        <v>対象外</v>
      </c>
      <c r="CX81" s="333"/>
      <c r="CY81" s="314"/>
      <c r="CZ81" s="270">
        <f t="shared" si="150"/>
        <v>0</v>
      </c>
      <c r="DA81" s="270">
        <f t="shared" si="151"/>
        <v>0</v>
      </c>
    </row>
    <row r="82" spans="1:105" ht="14.25" customHeight="1" x14ac:dyDescent="0.45">
      <c r="A82" s="265"/>
      <c r="B82" s="265"/>
      <c r="C82" s="318" t="s">
        <v>33</v>
      </c>
      <c r="D82" s="319"/>
      <c r="E82" s="320"/>
      <c r="F82" s="320"/>
      <c r="G82" s="320"/>
      <c r="H82" s="320"/>
      <c r="I82" s="320"/>
      <c r="J82" s="321"/>
      <c r="K82" s="322"/>
      <c r="L82" s="323"/>
      <c r="M82" s="323"/>
      <c r="N82" s="324"/>
      <c r="O82" s="333"/>
      <c r="P82" s="299"/>
      <c r="Q82" s="299">
        <f t="shared" si="139"/>
        <v>0</v>
      </c>
      <c r="R82" s="299">
        <f t="shared" si="140"/>
        <v>0</v>
      </c>
      <c r="S82" s="265"/>
      <c r="T82" s="318" t="s">
        <v>33</v>
      </c>
      <c r="U82" s="319"/>
      <c r="V82" s="320"/>
      <c r="W82" s="320"/>
      <c r="X82" s="320"/>
      <c r="Y82" s="320"/>
      <c r="Z82" s="320"/>
      <c r="AA82" s="321"/>
      <c r="AB82" s="322"/>
      <c r="AC82" s="323"/>
      <c r="AD82" s="323"/>
      <c r="AE82" s="324"/>
      <c r="AF82" s="333"/>
      <c r="AG82" s="314"/>
      <c r="AH82" s="344">
        <f t="shared" si="142"/>
        <v>0</v>
      </c>
      <c r="AI82" s="344">
        <f t="shared" si="143"/>
        <v>0</v>
      </c>
      <c r="AL82" s="318" t="s">
        <v>33</v>
      </c>
      <c r="AM82" s="319"/>
      <c r="AN82" s="320"/>
      <c r="AO82" s="320"/>
      <c r="AP82" s="320"/>
      <c r="AQ82" s="320"/>
      <c r="AR82" s="320"/>
      <c r="AS82" s="321"/>
      <c r="AT82" s="322"/>
      <c r="AU82" s="323"/>
      <c r="AV82" s="323"/>
      <c r="AW82" s="324"/>
      <c r="AX82" s="333"/>
      <c r="AY82" s="314"/>
      <c r="AZ82" s="302">
        <f t="shared" si="144"/>
        <v>0</v>
      </c>
      <c r="BA82" s="302">
        <f t="shared" si="145"/>
        <v>0</v>
      </c>
      <c r="BC82" s="318" t="s">
        <v>33</v>
      </c>
      <c r="BD82" s="319"/>
      <c r="BE82" s="320"/>
      <c r="BF82" s="320"/>
      <c r="BG82" s="320"/>
      <c r="BH82" s="320"/>
      <c r="BI82" s="320"/>
      <c r="BJ82" s="321"/>
      <c r="BK82" s="322"/>
      <c r="BL82" s="323"/>
      <c r="BM82" s="323"/>
      <c r="BN82" s="324"/>
      <c r="BO82" s="333"/>
      <c r="BP82" s="314"/>
      <c r="BQ82" s="302">
        <f t="shared" si="146"/>
        <v>0</v>
      </c>
      <c r="BR82" s="302">
        <f t="shared" si="147"/>
        <v>0</v>
      </c>
      <c r="BU82" s="318" t="s">
        <v>33</v>
      </c>
      <c r="BV82" s="319"/>
      <c r="BW82" s="320"/>
      <c r="BX82" s="320"/>
      <c r="BY82" s="320"/>
      <c r="BZ82" s="320"/>
      <c r="CA82" s="320"/>
      <c r="CB82" s="321"/>
      <c r="CC82" s="322"/>
      <c r="CD82" s="323"/>
      <c r="CE82" s="323"/>
      <c r="CF82" s="324"/>
      <c r="CG82" s="333"/>
      <c r="CH82" s="314"/>
      <c r="CI82" s="302">
        <f t="shared" si="148"/>
        <v>0</v>
      </c>
      <c r="CJ82" s="302">
        <f t="shared" si="149"/>
        <v>0</v>
      </c>
      <c r="CK82" s="314"/>
      <c r="CL82" s="318" t="s">
        <v>33</v>
      </c>
      <c r="CM82" s="319"/>
      <c r="CN82" s="320"/>
      <c r="CO82" s="320"/>
      <c r="CP82" s="320"/>
      <c r="CQ82" s="320"/>
      <c r="CR82" s="320"/>
      <c r="CS82" s="321"/>
      <c r="CT82" s="322"/>
      <c r="CU82" s="323"/>
      <c r="CV82" s="323"/>
      <c r="CW82" s="324"/>
      <c r="CX82" s="333"/>
      <c r="CY82" s="314"/>
      <c r="CZ82" s="270">
        <f t="shared" si="150"/>
        <v>0</v>
      </c>
      <c r="DA82" s="270">
        <f t="shared" si="151"/>
        <v>0</v>
      </c>
    </row>
    <row r="83" spans="1:105" ht="14.25" customHeight="1" x14ac:dyDescent="0.45">
      <c r="A83" s="265"/>
      <c r="B83" s="265"/>
      <c r="C83" s="326"/>
      <c r="D83" s="327"/>
      <c r="E83" s="328"/>
      <c r="F83" s="328"/>
      <c r="G83" s="328"/>
      <c r="H83" s="328"/>
      <c r="I83" s="328"/>
      <c r="J83" s="329"/>
      <c r="K83" s="330"/>
      <c r="L83" s="331"/>
      <c r="M83" s="331"/>
      <c r="N83" s="332"/>
      <c r="O83" s="333"/>
      <c r="P83" s="299"/>
      <c r="Q83" s="299" t="str">
        <f t="shared" si="139"/>
        <v/>
      </c>
      <c r="R83" s="299" t="str">
        <f t="shared" si="140"/>
        <v/>
      </c>
      <c r="S83" s="265"/>
      <c r="T83" s="326"/>
      <c r="U83" s="327"/>
      <c r="V83" s="328"/>
      <c r="W83" s="328"/>
      <c r="X83" s="328"/>
      <c r="Y83" s="328"/>
      <c r="Z83" s="328"/>
      <c r="AA83" s="329"/>
      <c r="AB83" s="330"/>
      <c r="AC83" s="331"/>
      <c r="AD83" s="331"/>
      <c r="AE83" s="332"/>
      <c r="AF83" s="333"/>
      <c r="AG83" s="314"/>
      <c r="AH83" s="344" t="str">
        <f t="shared" si="142"/>
        <v/>
      </c>
      <c r="AI83" s="344" t="str">
        <f t="shared" si="143"/>
        <v/>
      </c>
      <c r="AL83" s="326"/>
      <c r="AM83" s="327"/>
      <c r="AN83" s="328"/>
      <c r="AO83" s="328"/>
      <c r="AP83" s="328"/>
      <c r="AQ83" s="328"/>
      <c r="AR83" s="328"/>
      <c r="AS83" s="329"/>
      <c r="AT83" s="330"/>
      <c r="AU83" s="331"/>
      <c r="AV83" s="331"/>
      <c r="AW83" s="332"/>
      <c r="AX83" s="333"/>
      <c r="AY83" s="314"/>
      <c r="AZ83" s="302" t="str">
        <f t="shared" si="144"/>
        <v/>
      </c>
      <c r="BA83" s="302" t="str">
        <f t="shared" si="145"/>
        <v/>
      </c>
      <c r="BC83" s="326"/>
      <c r="BD83" s="327"/>
      <c r="BE83" s="328"/>
      <c r="BF83" s="328"/>
      <c r="BG83" s="328"/>
      <c r="BH83" s="328"/>
      <c r="BI83" s="328"/>
      <c r="BJ83" s="329"/>
      <c r="BK83" s="330"/>
      <c r="BL83" s="331"/>
      <c r="BM83" s="331"/>
      <c r="BN83" s="332"/>
      <c r="BO83" s="333"/>
      <c r="BP83" s="314"/>
      <c r="BQ83" s="302" t="str">
        <f t="shared" si="146"/>
        <v/>
      </c>
      <c r="BR83" s="302" t="str">
        <f t="shared" si="147"/>
        <v/>
      </c>
      <c r="BU83" s="326"/>
      <c r="BV83" s="327"/>
      <c r="BW83" s="328"/>
      <c r="BX83" s="328"/>
      <c r="BY83" s="328"/>
      <c r="BZ83" s="328"/>
      <c r="CA83" s="328"/>
      <c r="CB83" s="329"/>
      <c r="CC83" s="330"/>
      <c r="CD83" s="331"/>
      <c r="CE83" s="331"/>
      <c r="CF83" s="332"/>
      <c r="CG83" s="333"/>
      <c r="CH83" s="314"/>
      <c r="CI83" s="302" t="str">
        <f t="shared" si="148"/>
        <v/>
      </c>
      <c r="CJ83" s="302" t="str">
        <f t="shared" si="149"/>
        <v/>
      </c>
      <c r="CK83" s="314"/>
      <c r="CL83" s="326"/>
      <c r="CM83" s="327"/>
      <c r="CN83" s="328"/>
      <c r="CO83" s="328"/>
      <c r="CP83" s="328"/>
      <c r="CQ83" s="328"/>
      <c r="CR83" s="328"/>
      <c r="CS83" s="329"/>
      <c r="CT83" s="330"/>
      <c r="CU83" s="331"/>
      <c r="CV83" s="331"/>
      <c r="CW83" s="332"/>
      <c r="CX83" s="333"/>
      <c r="CY83" s="314"/>
      <c r="CZ83" s="270" t="str">
        <f t="shared" si="150"/>
        <v/>
      </c>
      <c r="DA83" s="270" t="str">
        <f t="shared" si="151"/>
        <v/>
      </c>
    </row>
    <row r="84" spans="1:105" ht="14.25" customHeight="1" x14ac:dyDescent="0.45">
      <c r="A84" s="265"/>
      <c r="B84" s="265"/>
      <c r="C84" s="352" t="s">
        <v>83</v>
      </c>
      <c r="D84" s="339"/>
      <c r="E84" s="353"/>
      <c r="F84" s="353"/>
      <c r="G84" s="353"/>
      <c r="H84" s="353"/>
      <c r="I84" s="353"/>
      <c r="J84" s="354"/>
      <c r="K84" s="368">
        <f>IF(C84="","",COUNT($D$74:$J$74)-L84)</f>
        <v>0</v>
      </c>
      <c r="L84" s="356">
        <f t="shared" ref="L84:L86" si="152">IF(C84="","",Q84+R84)</f>
        <v>0</v>
      </c>
      <c r="M84" s="356">
        <f t="shared" ref="M84:M86" si="153">IF(C84="","",COUNTIF(D84:J84,"休"))</f>
        <v>0</v>
      </c>
      <c r="N84" s="357" t="str">
        <f>IF(K84&lt;1,"対象外",IF(C84="","",IFERROR(ROUND(M84/K84,3),"")))</f>
        <v>対象外</v>
      </c>
      <c r="O84" s="333"/>
      <c r="P84" s="299"/>
      <c r="Q84" s="299">
        <f t="shared" si="139"/>
        <v>0</v>
      </c>
      <c r="R84" s="299">
        <f t="shared" si="140"/>
        <v>0</v>
      </c>
      <c r="S84" s="265"/>
      <c r="T84" s="352" t="s">
        <v>83</v>
      </c>
      <c r="U84" s="339"/>
      <c r="V84" s="353"/>
      <c r="W84" s="353"/>
      <c r="X84" s="353"/>
      <c r="Y84" s="353"/>
      <c r="Z84" s="353"/>
      <c r="AA84" s="354"/>
      <c r="AB84" s="355">
        <f>IF(T84="","",COUNT($U$74:$AA$74)-AC84)</f>
        <v>0</v>
      </c>
      <c r="AC84" s="356">
        <f>IF(T84="","",AH84+AI84)</f>
        <v>0</v>
      </c>
      <c r="AD84" s="356">
        <f t="shared" ref="AD84:AD86" si="154">IF(T84="","",COUNTIF(U84:AA84,"休"))</f>
        <v>0</v>
      </c>
      <c r="AE84" s="357" t="str">
        <f>IF(AB84&lt;1,"対象外",IF(T84="","",IFERROR(ROUND(AD84/AB84,3),"")))</f>
        <v>対象外</v>
      </c>
      <c r="AF84" s="333"/>
      <c r="AG84" s="358"/>
      <c r="AH84" s="344">
        <f t="shared" si="142"/>
        <v>0</v>
      </c>
      <c r="AI84" s="344">
        <f t="shared" si="143"/>
        <v>0</v>
      </c>
      <c r="AL84" s="352" t="s">
        <v>83</v>
      </c>
      <c r="AM84" s="339"/>
      <c r="AN84" s="353"/>
      <c r="AO84" s="353"/>
      <c r="AP84" s="353"/>
      <c r="AQ84" s="353"/>
      <c r="AR84" s="353"/>
      <c r="AS84" s="354"/>
      <c r="AT84" s="355">
        <f>IF(AL84="","",COUNT($AM$74:$AS$74)-AU84)</f>
        <v>0</v>
      </c>
      <c r="AU84" s="356">
        <f>IF(AL84="","",AZ84+BA84)</f>
        <v>0</v>
      </c>
      <c r="AV84" s="356">
        <f t="shared" ref="AV84:AV86" si="155">IF(AL84="","",COUNTIF(AM84:AS84,"休"))</f>
        <v>0</v>
      </c>
      <c r="AW84" s="357" t="str">
        <f>IF(AT84&lt;7,"対象外",IF(AL84="","",IFERROR(ROUND(AV84/AT84,3),"")))</f>
        <v>対象外</v>
      </c>
      <c r="AX84" s="333"/>
      <c r="AY84" s="358"/>
      <c r="AZ84" s="302">
        <f t="shared" si="144"/>
        <v>0</v>
      </c>
      <c r="BA84" s="302">
        <f t="shared" si="145"/>
        <v>0</v>
      </c>
      <c r="BC84" s="352" t="s">
        <v>83</v>
      </c>
      <c r="BD84" s="339"/>
      <c r="BE84" s="353"/>
      <c r="BF84" s="353"/>
      <c r="BG84" s="353"/>
      <c r="BH84" s="353"/>
      <c r="BI84" s="353"/>
      <c r="BJ84" s="354"/>
      <c r="BK84" s="355">
        <f>IF(BC84="","",COUNT($BD$74:$BJ$74)-BL84)</f>
        <v>0</v>
      </c>
      <c r="BL84" s="356">
        <f>IF(BC84="","",BQ84+BR84)</f>
        <v>0</v>
      </c>
      <c r="BM84" s="356">
        <f t="shared" ref="BM84:BM86" si="156">IF(BC84="","",COUNTIF(BD84:BJ84,"休"))</f>
        <v>0</v>
      </c>
      <c r="BN84" s="357" t="str">
        <f>IF(BK84&lt;7,"対象外",IF(BC84="","",IFERROR(ROUND(BM84/BK84,3),"")))</f>
        <v>対象外</v>
      </c>
      <c r="BO84" s="333"/>
      <c r="BP84" s="358"/>
      <c r="BQ84" s="302">
        <f t="shared" si="146"/>
        <v>0</v>
      </c>
      <c r="BR84" s="302">
        <f t="shared" si="147"/>
        <v>0</v>
      </c>
      <c r="BU84" s="352" t="s">
        <v>83</v>
      </c>
      <c r="BV84" s="339"/>
      <c r="BW84" s="353"/>
      <c r="BX84" s="353"/>
      <c r="BY84" s="353"/>
      <c r="BZ84" s="353"/>
      <c r="CA84" s="353"/>
      <c r="CB84" s="354"/>
      <c r="CC84" s="355">
        <f>IF(BU84="","",COUNT($BV$74:$CB$74)-CD84)</f>
        <v>0</v>
      </c>
      <c r="CD84" s="356">
        <f>IF(BU84="","",CI84+CJ84)</f>
        <v>0</v>
      </c>
      <c r="CE84" s="356">
        <f t="shared" ref="CE84:CE86" si="157">IF(BU84="","",COUNTIF(BV84:CB84,"休"))</f>
        <v>0</v>
      </c>
      <c r="CF84" s="357" t="str">
        <f>IF(CC84&lt;7,"対象外",IF(BU84="","",IFERROR(ROUND(CE84/CC84,3),"")))</f>
        <v>対象外</v>
      </c>
      <c r="CG84" s="333"/>
      <c r="CH84" s="358"/>
      <c r="CI84" s="302">
        <f t="shared" si="148"/>
        <v>0</v>
      </c>
      <c r="CJ84" s="302">
        <f t="shared" si="149"/>
        <v>0</v>
      </c>
      <c r="CK84" s="314"/>
      <c r="CL84" s="352" t="s">
        <v>83</v>
      </c>
      <c r="CM84" s="339"/>
      <c r="CN84" s="353"/>
      <c r="CO84" s="353"/>
      <c r="CP84" s="353"/>
      <c r="CQ84" s="353"/>
      <c r="CR84" s="353"/>
      <c r="CS84" s="354"/>
      <c r="CT84" s="355">
        <f>IF(CL84="","",COUNT($CM$74:$CS$74)-CU84)</f>
        <v>0</v>
      </c>
      <c r="CU84" s="356">
        <f>IF(CL84="","",CZ84+DA84)</f>
        <v>0</v>
      </c>
      <c r="CV84" s="356">
        <f t="shared" ref="CV84:CV86" si="158">IF(CL84="","",COUNTIF(CM84:CS84,"休"))</f>
        <v>0</v>
      </c>
      <c r="CW84" s="357" t="str">
        <f>IF(CT84&lt;7,"対象外",IF(CL84="","",IFERROR(ROUND(CV84/CT84,3),"")))</f>
        <v>対象外</v>
      </c>
      <c r="CX84" s="333"/>
      <c r="CY84" s="358"/>
      <c r="CZ84" s="270">
        <f t="shared" si="150"/>
        <v>0</v>
      </c>
      <c r="DA84" s="270">
        <f t="shared" si="151"/>
        <v>0</v>
      </c>
    </row>
    <row r="85" spans="1:105" ht="14.25" customHeight="1" x14ac:dyDescent="0.45">
      <c r="A85" s="265"/>
      <c r="B85" s="265"/>
      <c r="C85" s="335" t="s">
        <v>84</v>
      </c>
      <c r="D85" s="336"/>
      <c r="E85" s="337"/>
      <c r="F85" s="337"/>
      <c r="G85" s="337"/>
      <c r="H85" s="337"/>
      <c r="I85" s="337"/>
      <c r="J85" s="338"/>
      <c r="K85" s="336">
        <f t="shared" ref="K85:K86" si="159">IF(C85="","",COUNT($D$74:$J$74)-L85)</f>
        <v>0</v>
      </c>
      <c r="L85" s="361">
        <f t="shared" si="152"/>
        <v>0</v>
      </c>
      <c r="M85" s="361">
        <f t="shared" si="153"/>
        <v>0</v>
      </c>
      <c r="N85" s="362" t="str">
        <f>IF(K85&lt;1,"対象外",IF(C85="","",IFERROR(ROUND(M85/K85,3),"")))</f>
        <v>対象外</v>
      </c>
      <c r="O85" s="333"/>
      <c r="P85" s="299"/>
      <c r="Q85" s="299">
        <f t="shared" si="139"/>
        <v>0</v>
      </c>
      <c r="R85" s="299">
        <f t="shared" si="140"/>
        <v>0</v>
      </c>
      <c r="S85" s="265"/>
      <c r="T85" s="335" t="s">
        <v>84</v>
      </c>
      <c r="U85" s="336"/>
      <c r="V85" s="337"/>
      <c r="W85" s="337"/>
      <c r="X85" s="337"/>
      <c r="Y85" s="337"/>
      <c r="Z85" s="337"/>
      <c r="AA85" s="338"/>
      <c r="AB85" s="336">
        <f>IF(T85="","",COUNT($U$74:$AA$74)-AC85)</f>
        <v>0</v>
      </c>
      <c r="AC85" s="361">
        <f>IF(T85="","",AH85+AI85)</f>
        <v>0</v>
      </c>
      <c r="AD85" s="361">
        <f t="shared" si="154"/>
        <v>0</v>
      </c>
      <c r="AE85" s="362" t="str">
        <f>IF(AB85&lt;1,"対象外",IF(T85="","",IFERROR(ROUND(AD85/AB85,3),"")))</f>
        <v>対象外</v>
      </c>
      <c r="AF85" s="333"/>
      <c r="AG85" s="358"/>
      <c r="AH85" s="344">
        <f t="shared" si="142"/>
        <v>0</v>
      </c>
      <c r="AI85" s="344">
        <f t="shared" si="143"/>
        <v>0</v>
      </c>
      <c r="AL85" s="335" t="s">
        <v>84</v>
      </c>
      <c r="AM85" s="336"/>
      <c r="AN85" s="337"/>
      <c r="AO85" s="337"/>
      <c r="AP85" s="337"/>
      <c r="AQ85" s="337"/>
      <c r="AR85" s="337"/>
      <c r="AS85" s="338"/>
      <c r="AT85" s="336">
        <f>IF(AL85="","",COUNT($AM$74:$AS$74)-AU85)</f>
        <v>0</v>
      </c>
      <c r="AU85" s="361">
        <f>IF(AL85="","",AZ85+BA85)</f>
        <v>0</v>
      </c>
      <c r="AV85" s="361">
        <f t="shared" si="155"/>
        <v>0</v>
      </c>
      <c r="AW85" s="362" t="str">
        <f>IF(AT85&lt;7,"対象外",IF(AL85="","",IFERROR(ROUND(AV85/AT85,3),"")))</f>
        <v>対象外</v>
      </c>
      <c r="AX85" s="333"/>
      <c r="AY85" s="358"/>
      <c r="AZ85" s="302">
        <f t="shared" si="144"/>
        <v>0</v>
      </c>
      <c r="BA85" s="302">
        <f t="shared" si="145"/>
        <v>0</v>
      </c>
      <c r="BC85" s="335" t="s">
        <v>84</v>
      </c>
      <c r="BD85" s="336"/>
      <c r="BE85" s="337"/>
      <c r="BF85" s="337"/>
      <c r="BG85" s="337"/>
      <c r="BH85" s="337"/>
      <c r="BI85" s="337"/>
      <c r="BJ85" s="338"/>
      <c r="BK85" s="336">
        <f>IF(BC85="","",COUNT($BD$74:$BJ$74)-BL85)</f>
        <v>0</v>
      </c>
      <c r="BL85" s="361">
        <f>IF(BC85="","",BQ85+BR85)</f>
        <v>0</v>
      </c>
      <c r="BM85" s="361">
        <f t="shared" si="156"/>
        <v>0</v>
      </c>
      <c r="BN85" s="362" t="str">
        <f>IF(BK85&lt;7,"対象外",IF(BC85="","",IFERROR(ROUND(BM85/BK85,3),"")))</f>
        <v>対象外</v>
      </c>
      <c r="BO85" s="333"/>
      <c r="BP85" s="358"/>
      <c r="BQ85" s="302">
        <f t="shared" si="146"/>
        <v>0</v>
      </c>
      <c r="BR85" s="302">
        <f t="shared" si="147"/>
        <v>0</v>
      </c>
      <c r="BU85" s="335" t="s">
        <v>84</v>
      </c>
      <c r="BV85" s="336"/>
      <c r="BW85" s="337"/>
      <c r="BX85" s="337"/>
      <c r="BY85" s="337"/>
      <c r="BZ85" s="337"/>
      <c r="CA85" s="337"/>
      <c r="CB85" s="338"/>
      <c r="CC85" s="336">
        <f>IF(BU85="","",COUNT($BV$74:$CB$74)-CD85)</f>
        <v>0</v>
      </c>
      <c r="CD85" s="361">
        <f>IF(BU85="","",CI85+CJ85)</f>
        <v>0</v>
      </c>
      <c r="CE85" s="361">
        <f t="shared" si="157"/>
        <v>0</v>
      </c>
      <c r="CF85" s="362" t="str">
        <f>IF(CC85&lt;7,"対象外",IF(BU85="","",IFERROR(ROUND(CE85/CC85,3),"")))</f>
        <v>対象外</v>
      </c>
      <c r="CG85" s="333"/>
      <c r="CH85" s="358"/>
      <c r="CI85" s="302">
        <f t="shared" si="148"/>
        <v>0</v>
      </c>
      <c r="CJ85" s="302">
        <f t="shared" si="149"/>
        <v>0</v>
      </c>
      <c r="CK85" s="314"/>
      <c r="CL85" s="335" t="s">
        <v>84</v>
      </c>
      <c r="CM85" s="336"/>
      <c r="CN85" s="337"/>
      <c r="CO85" s="337"/>
      <c r="CP85" s="337"/>
      <c r="CQ85" s="337"/>
      <c r="CR85" s="337"/>
      <c r="CS85" s="338"/>
      <c r="CT85" s="336">
        <f>IF(CL85="","",COUNT($CM$74:$CS$74)-CU85)</f>
        <v>0</v>
      </c>
      <c r="CU85" s="361">
        <f>IF(CL85="","",CZ85+DA85)</f>
        <v>0</v>
      </c>
      <c r="CV85" s="361">
        <f t="shared" si="158"/>
        <v>0</v>
      </c>
      <c r="CW85" s="362" t="str">
        <f>IF(CT85&lt;7,"対象外",IF(CL85="","",IFERROR(ROUND(CV85/CT85,3),"")))</f>
        <v>対象外</v>
      </c>
      <c r="CX85" s="333"/>
      <c r="CY85" s="358"/>
      <c r="CZ85" s="270">
        <f t="shared" si="150"/>
        <v>0</v>
      </c>
      <c r="DA85" s="270">
        <f t="shared" si="151"/>
        <v>0</v>
      </c>
    </row>
    <row r="86" spans="1:105" ht="14.25" customHeight="1" x14ac:dyDescent="0.45">
      <c r="A86" s="265"/>
      <c r="B86" s="265"/>
      <c r="C86" s="335" t="s">
        <v>85</v>
      </c>
      <c r="D86" s="336"/>
      <c r="E86" s="337"/>
      <c r="F86" s="337"/>
      <c r="G86" s="337"/>
      <c r="H86" s="337"/>
      <c r="I86" s="337"/>
      <c r="J86" s="338"/>
      <c r="K86" s="339">
        <f t="shared" si="159"/>
        <v>0</v>
      </c>
      <c r="L86" s="361">
        <f t="shared" si="152"/>
        <v>0</v>
      </c>
      <c r="M86" s="361">
        <f t="shared" si="153"/>
        <v>0</v>
      </c>
      <c r="N86" s="362" t="str">
        <f>IF(K86&lt;1,"対象外",IF(C86="","",IFERROR(ROUND(M86/K86,3),"")))</f>
        <v>対象外</v>
      </c>
      <c r="O86" s="333"/>
      <c r="P86" s="299"/>
      <c r="Q86" s="299">
        <f t="shared" si="139"/>
        <v>0</v>
      </c>
      <c r="R86" s="299">
        <f t="shared" si="140"/>
        <v>0</v>
      </c>
      <c r="S86" s="265"/>
      <c r="T86" s="335" t="s">
        <v>85</v>
      </c>
      <c r="U86" s="336"/>
      <c r="V86" s="337"/>
      <c r="W86" s="337"/>
      <c r="X86" s="337"/>
      <c r="Y86" s="337"/>
      <c r="Z86" s="337"/>
      <c r="AA86" s="338"/>
      <c r="AB86" s="336">
        <f>IF(T86="","",COUNT($U$74:$AA$74)-AC86)</f>
        <v>0</v>
      </c>
      <c r="AC86" s="361">
        <f>IF(T86="","",AH86+AI86)</f>
        <v>0</v>
      </c>
      <c r="AD86" s="361">
        <f t="shared" si="154"/>
        <v>0</v>
      </c>
      <c r="AE86" s="362" t="str">
        <f>IF(AB86&lt;1,"対象外",IF(T86="","",IFERROR(ROUND(AD86/AB86,3),"")))</f>
        <v>対象外</v>
      </c>
      <c r="AF86" s="333"/>
      <c r="AG86" s="358"/>
      <c r="AH86" s="344">
        <f t="shared" si="142"/>
        <v>0</v>
      </c>
      <c r="AI86" s="344">
        <f t="shared" si="143"/>
        <v>0</v>
      </c>
      <c r="AL86" s="335" t="s">
        <v>85</v>
      </c>
      <c r="AM86" s="336"/>
      <c r="AN86" s="337"/>
      <c r="AO86" s="337"/>
      <c r="AP86" s="337"/>
      <c r="AQ86" s="337"/>
      <c r="AR86" s="337"/>
      <c r="AS86" s="338"/>
      <c r="AT86" s="336">
        <f>IF(AL86="","",COUNT($AM$74:$AS$74)-AU86)</f>
        <v>0</v>
      </c>
      <c r="AU86" s="361">
        <f>IF(AL86="","",AZ86+BA86)</f>
        <v>0</v>
      </c>
      <c r="AV86" s="361">
        <f t="shared" si="155"/>
        <v>0</v>
      </c>
      <c r="AW86" s="362" t="str">
        <f>IF(AT86&lt;7,"対象外",IF(AL86="","",IFERROR(ROUND(AV86/AT86,3),"")))</f>
        <v>対象外</v>
      </c>
      <c r="AX86" s="333"/>
      <c r="AY86" s="358"/>
      <c r="AZ86" s="302">
        <f t="shared" si="144"/>
        <v>0</v>
      </c>
      <c r="BA86" s="302">
        <f t="shared" si="145"/>
        <v>0</v>
      </c>
      <c r="BC86" s="335" t="s">
        <v>85</v>
      </c>
      <c r="BD86" s="336"/>
      <c r="BE86" s="337"/>
      <c r="BF86" s="337"/>
      <c r="BG86" s="337"/>
      <c r="BH86" s="337"/>
      <c r="BI86" s="337"/>
      <c r="BJ86" s="338"/>
      <c r="BK86" s="336">
        <f>IF(BC86="","",COUNT($BD$74:$BJ$74)-BL86)</f>
        <v>0</v>
      </c>
      <c r="BL86" s="361">
        <f>IF(BC86="","",BQ86+BR86)</f>
        <v>0</v>
      </c>
      <c r="BM86" s="361">
        <f t="shared" si="156"/>
        <v>0</v>
      </c>
      <c r="BN86" s="362" t="str">
        <f>IF(BK86&lt;7,"対象外",IF(BC86="","",IFERROR(ROUND(BM86/BK86,3),"")))</f>
        <v>対象外</v>
      </c>
      <c r="BO86" s="333"/>
      <c r="BP86" s="358"/>
      <c r="BQ86" s="302">
        <f t="shared" si="146"/>
        <v>0</v>
      </c>
      <c r="BR86" s="302">
        <f t="shared" si="147"/>
        <v>0</v>
      </c>
      <c r="BU86" s="335" t="s">
        <v>85</v>
      </c>
      <c r="BV86" s="336"/>
      <c r="BW86" s="337"/>
      <c r="BX86" s="337"/>
      <c r="BY86" s="337"/>
      <c r="BZ86" s="337"/>
      <c r="CA86" s="337"/>
      <c r="CB86" s="338"/>
      <c r="CC86" s="336">
        <f>IF(BU86="","",COUNT($BV$74:$CB$74)-CD86)</f>
        <v>0</v>
      </c>
      <c r="CD86" s="361">
        <f>IF(BU86="","",CI86+CJ86)</f>
        <v>0</v>
      </c>
      <c r="CE86" s="361">
        <f t="shared" si="157"/>
        <v>0</v>
      </c>
      <c r="CF86" s="362" t="str">
        <f>IF(CC86&lt;7,"対象外",IF(BU86="","",IFERROR(ROUND(CE86/CC86,3),"")))</f>
        <v>対象外</v>
      </c>
      <c r="CG86" s="333"/>
      <c r="CH86" s="358"/>
      <c r="CI86" s="302">
        <f t="shared" si="148"/>
        <v>0</v>
      </c>
      <c r="CJ86" s="302">
        <f t="shared" si="149"/>
        <v>0</v>
      </c>
      <c r="CK86" s="314"/>
      <c r="CL86" s="335" t="s">
        <v>85</v>
      </c>
      <c r="CM86" s="336"/>
      <c r="CN86" s="337"/>
      <c r="CO86" s="337"/>
      <c r="CP86" s="337"/>
      <c r="CQ86" s="337"/>
      <c r="CR86" s="337"/>
      <c r="CS86" s="338"/>
      <c r="CT86" s="336">
        <f>IF(CL86="","",COUNT($CM$74:$CS$74)-CU86)</f>
        <v>0</v>
      </c>
      <c r="CU86" s="361">
        <f>IF(CL86="","",CZ86+DA86)</f>
        <v>0</v>
      </c>
      <c r="CV86" s="361">
        <f t="shared" si="158"/>
        <v>0</v>
      </c>
      <c r="CW86" s="362" t="str">
        <f>IF(CT86&lt;7,"対象外",IF(CL86="","",IFERROR(ROUND(CV86/CT86,3),"")))</f>
        <v>対象外</v>
      </c>
      <c r="CX86" s="333"/>
      <c r="CY86" s="358"/>
      <c r="CZ86" s="270">
        <f t="shared" si="150"/>
        <v>0</v>
      </c>
      <c r="DA86" s="270">
        <f t="shared" si="151"/>
        <v>0</v>
      </c>
    </row>
    <row r="87" spans="1:105" ht="14.25" customHeight="1" x14ac:dyDescent="0.45">
      <c r="A87" s="265"/>
      <c r="B87" s="265"/>
      <c r="C87" s="318" t="s">
        <v>34</v>
      </c>
      <c r="D87" s="319"/>
      <c r="E87" s="320"/>
      <c r="F87" s="320"/>
      <c r="G87" s="320"/>
      <c r="H87" s="320"/>
      <c r="I87" s="320"/>
      <c r="J87" s="321"/>
      <c r="K87" s="322"/>
      <c r="L87" s="323"/>
      <c r="M87" s="323"/>
      <c r="N87" s="324"/>
      <c r="O87" s="333"/>
      <c r="P87" s="299"/>
      <c r="Q87" s="299">
        <f t="shared" si="139"/>
        <v>0</v>
      </c>
      <c r="R87" s="299">
        <f t="shared" si="140"/>
        <v>0</v>
      </c>
      <c r="S87" s="265"/>
      <c r="T87" s="318" t="s">
        <v>34</v>
      </c>
      <c r="U87" s="319"/>
      <c r="V87" s="320"/>
      <c r="W87" s="320"/>
      <c r="X87" s="320"/>
      <c r="Y87" s="320"/>
      <c r="Z87" s="320"/>
      <c r="AA87" s="321"/>
      <c r="AB87" s="322"/>
      <c r="AC87" s="323"/>
      <c r="AD87" s="323"/>
      <c r="AE87" s="324"/>
      <c r="AF87" s="333"/>
      <c r="AG87" s="314"/>
      <c r="AH87" s="344">
        <f t="shared" si="142"/>
        <v>0</v>
      </c>
      <c r="AI87" s="344">
        <f t="shared" si="143"/>
        <v>0</v>
      </c>
      <c r="AL87" s="318" t="s">
        <v>34</v>
      </c>
      <c r="AM87" s="319"/>
      <c r="AN87" s="320"/>
      <c r="AO87" s="320"/>
      <c r="AP87" s="320"/>
      <c r="AQ87" s="320"/>
      <c r="AR87" s="320"/>
      <c r="AS87" s="321"/>
      <c r="AT87" s="322"/>
      <c r="AU87" s="323"/>
      <c r="AV87" s="323"/>
      <c r="AW87" s="324"/>
      <c r="AX87" s="333"/>
      <c r="AY87" s="314"/>
      <c r="AZ87" s="302">
        <f t="shared" si="144"/>
        <v>0</v>
      </c>
      <c r="BA87" s="302">
        <f t="shared" si="145"/>
        <v>0</v>
      </c>
      <c r="BC87" s="318" t="s">
        <v>34</v>
      </c>
      <c r="BD87" s="319"/>
      <c r="BE87" s="320"/>
      <c r="BF87" s="320"/>
      <c r="BG87" s="320"/>
      <c r="BH87" s="320"/>
      <c r="BI87" s="320"/>
      <c r="BJ87" s="321"/>
      <c r="BK87" s="322"/>
      <c r="BL87" s="323"/>
      <c r="BM87" s="323"/>
      <c r="BN87" s="324"/>
      <c r="BO87" s="333"/>
      <c r="BP87" s="314"/>
      <c r="BQ87" s="302">
        <f t="shared" si="146"/>
        <v>0</v>
      </c>
      <c r="BR87" s="302">
        <f t="shared" si="147"/>
        <v>0</v>
      </c>
      <c r="BU87" s="318" t="s">
        <v>34</v>
      </c>
      <c r="BV87" s="319"/>
      <c r="BW87" s="320"/>
      <c r="BX87" s="320"/>
      <c r="BY87" s="320"/>
      <c r="BZ87" s="320"/>
      <c r="CA87" s="320"/>
      <c r="CB87" s="321"/>
      <c r="CC87" s="322"/>
      <c r="CD87" s="323"/>
      <c r="CE87" s="323"/>
      <c r="CF87" s="324"/>
      <c r="CG87" s="333"/>
      <c r="CH87" s="314"/>
      <c r="CI87" s="302">
        <f t="shared" si="148"/>
        <v>0</v>
      </c>
      <c r="CJ87" s="302">
        <f t="shared" si="149"/>
        <v>0</v>
      </c>
      <c r="CK87" s="314"/>
      <c r="CL87" s="318" t="s">
        <v>34</v>
      </c>
      <c r="CM87" s="319"/>
      <c r="CN87" s="320"/>
      <c r="CO87" s="320"/>
      <c r="CP87" s="320"/>
      <c r="CQ87" s="320"/>
      <c r="CR87" s="320"/>
      <c r="CS87" s="321"/>
      <c r="CT87" s="322"/>
      <c r="CU87" s="323"/>
      <c r="CV87" s="323"/>
      <c r="CW87" s="324"/>
      <c r="CX87" s="333"/>
      <c r="CY87" s="314"/>
      <c r="CZ87" s="270">
        <f t="shared" si="150"/>
        <v>0</v>
      </c>
      <c r="DA87" s="270">
        <f t="shared" si="151"/>
        <v>0</v>
      </c>
    </row>
    <row r="88" spans="1:105" ht="14.25" customHeight="1" x14ac:dyDescent="0.45">
      <c r="A88" s="265"/>
      <c r="B88" s="265"/>
      <c r="C88" s="326"/>
      <c r="D88" s="327"/>
      <c r="E88" s="328"/>
      <c r="F88" s="328"/>
      <c r="G88" s="328"/>
      <c r="H88" s="328"/>
      <c r="I88" s="328"/>
      <c r="J88" s="329"/>
      <c r="K88" s="330"/>
      <c r="L88" s="331"/>
      <c r="M88" s="331"/>
      <c r="N88" s="332"/>
      <c r="O88" s="333"/>
      <c r="P88" s="299"/>
      <c r="Q88" s="299" t="str">
        <f t="shared" si="139"/>
        <v/>
      </c>
      <c r="R88" s="299" t="str">
        <f t="shared" si="140"/>
        <v/>
      </c>
      <c r="S88" s="265"/>
      <c r="T88" s="326"/>
      <c r="U88" s="327"/>
      <c r="V88" s="328"/>
      <c r="W88" s="328"/>
      <c r="X88" s="328"/>
      <c r="Y88" s="328"/>
      <c r="Z88" s="328"/>
      <c r="AA88" s="329"/>
      <c r="AB88" s="330"/>
      <c r="AC88" s="331"/>
      <c r="AD88" s="331"/>
      <c r="AE88" s="332"/>
      <c r="AF88" s="333"/>
      <c r="AG88" s="314"/>
      <c r="AH88" s="344" t="str">
        <f t="shared" si="142"/>
        <v/>
      </c>
      <c r="AI88" s="344" t="str">
        <f t="shared" si="143"/>
        <v/>
      </c>
      <c r="AL88" s="326"/>
      <c r="AM88" s="327"/>
      <c r="AN88" s="328"/>
      <c r="AO88" s="328"/>
      <c r="AP88" s="328"/>
      <c r="AQ88" s="328"/>
      <c r="AR88" s="328"/>
      <c r="AS88" s="329"/>
      <c r="AT88" s="330"/>
      <c r="AU88" s="331"/>
      <c r="AV88" s="331"/>
      <c r="AW88" s="332"/>
      <c r="AX88" s="333"/>
      <c r="AY88" s="314"/>
      <c r="AZ88" s="302" t="str">
        <f t="shared" si="144"/>
        <v/>
      </c>
      <c r="BA88" s="302" t="str">
        <f t="shared" si="145"/>
        <v/>
      </c>
      <c r="BC88" s="326"/>
      <c r="BD88" s="327"/>
      <c r="BE88" s="328"/>
      <c r="BF88" s="328"/>
      <c r="BG88" s="328"/>
      <c r="BH88" s="328"/>
      <c r="BI88" s="328"/>
      <c r="BJ88" s="329"/>
      <c r="BK88" s="330"/>
      <c r="BL88" s="331"/>
      <c r="BM88" s="331"/>
      <c r="BN88" s="332"/>
      <c r="BO88" s="333"/>
      <c r="BP88" s="314"/>
      <c r="BQ88" s="302" t="str">
        <f t="shared" si="146"/>
        <v/>
      </c>
      <c r="BR88" s="302" t="str">
        <f t="shared" si="147"/>
        <v/>
      </c>
      <c r="BU88" s="326"/>
      <c r="BV88" s="327"/>
      <c r="BW88" s="328"/>
      <c r="BX88" s="328"/>
      <c r="BY88" s="328"/>
      <c r="BZ88" s="328"/>
      <c r="CA88" s="328"/>
      <c r="CB88" s="329"/>
      <c r="CC88" s="330"/>
      <c r="CD88" s="331"/>
      <c r="CE88" s="331"/>
      <c r="CF88" s="332"/>
      <c r="CG88" s="333"/>
      <c r="CH88" s="314"/>
      <c r="CI88" s="302" t="str">
        <f t="shared" si="148"/>
        <v/>
      </c>
      <c r="CJ88" s="302" t="str">
        <f t="shared" si="149"/>
        <v/>
      </c>
      <c r="CK88" s="314"/>
      <c r="CL88" s="326"/>
      <c r="CM88" s="327"/>
      <c r="CN88" s="328"/>
      <c r="CO88" s="328"/>
      <c r="CP88" s="328"/>
      <c r="CQ88" s="328"/>
      <c r="CR88" s="328"/>
      <c r="CS88" s="329"/>
      <c r="CT88" s="330"/>
      <c r="CU88" s="331"/>
      <c r="CV88" s="331"/>
      <c r="CW88" s="332"/>
      <c r="CX88" s="333"/>
      <c r="CY88" s="314"/>
      <c r="CZ88" s="270" t="str">
        <f t="shared" si="150"/>
        <v/>
      </c>
      <c r="DA88" s="270" t="str">
        <f t="shared" si="151"/>
        <v/>
      </c>
    </row>
    <row r="89" spans="1:105" ht="14.25" customHeight="1" x14ac:dyDescent="0.45">
      <c r="A89" s="265"/>
      <c r="B89" s="265"/>
      <c r="C89" s="345" t="s">
        <v>86</v>
      </c>
      <c r="D89" s="346"/>
      <c r="E89" s="347"/>
      <c r="F89" s="347"/>
      <c r="G89" s="347"/>
      <c r="H89" s="347"/>
      <c r="I89" s="347"/>
      <c r="J89" s="348"/>
      <c r="K89" s="346">
        <f>IF(C89="","",COUNT($D$74:$J$74)-L89)</f>
        <v>0</v>
      </c>
      <c r="L89" s="350">
        <f t="shared" ref="L89" si="160">IF(C89="","",Q89+R89)</f>
        <v>0</v>
      </c>
      <c r="M89" s="350">
        <f t="shared" ref="M89" si="161">IF(C89="","",COUNTIF(D89:J89,"休"))</f>
        <v>0</v>
      </c>
      <c r="N89" s="351" t="str">
        <f>IF(K89&lt;1,"対象外",IF(C89="","",IFERROR(ROUND(M89/K89,3),"")))</f>
        <v>対象外</v>
      </c>
      <c r="O89" s="363"/>
      <c r="P89" s="299" t="str">
        <f>IF(1&gt;P74,"対象外",IF(O76&gt;=0.285,"OK","NG"))</f>
        <v>対象外</v>
      </c>
      <c r="Q89" s="299">
        <f t="shared" si="139"/>
        <v>0</v>
      </c>
      <c r="R89" s="299">
        <f t="shared" si="140"/>
        <v>0</v>
      </c>
      <c r="S89" s="265"/>
      <c r="T89" s="345" t="s">
        <v>86</v>
      </c>
      <c r="U89" s="346"/>
      <c r="V89" s="347"/>
      <c r="W89" s="347"/>
      <c r="X89" s="347"/>
      <c r="Y89" s="347"/>
      <c r="Z89" s="347"/>
      <c r="AA89" s="348"/>
      <c r="AB89" s="346">
        <f>IF(T89="","",COUNT($U$74:$AA$74)-AC89)</f>
        <v>0</v>
      </c>
      <c r="AC89" s="350">
        <f>IF(T89="","",AH89+AI89)</f>
        <v>0</v>
      </c>
      <c r="AD89" s="350">
        <f t="shared" ref="AD89" si="162">IF(T89="","",COUNTIF(U89:AA89,"休"))</f>
        <v>0</v>
      </c>
      <c r="AE89" s="351" t="str">
        <f>IF(AB89&lt;1,"対象外",IF(T89="","",IFERROR(ROUND(AD89/AB89,3),"")))</f>
        <v>対象外</v>
      </c>
      <c r="AF89" s="363"/>
      <c r="AG89" s="299" t="str">
        <f>IF(1&gt;AG74,"対象外",IF(AF76&gt;=0.285,"OK","NG"))</f>
        <v>対象外</v>
      </c>
      <c r="AH89" s="344">
        <f t="shared" si="142"/>
        <v>0</v>
      </c>
      <c r="AI89" s="344">
        <f t="shared" si="143"/>
        <v>0</v>
      </c>
      <c r="AL89" s="345" t="s">
        <v>86</v>
      </c>
      <c r="AM89" s="346"/>
      <c r="AN89" s="347"/>
      <c r="AO89" s="347"/>
      <c r="AP89" s="347"/>
      <c r="AQ89" s="347"/>
      <c r="AR89" s="347"/>
      <c r="AS89" s="348"/>
      <c r="AT89" s="346">
        <f>IF(AL89="","",COUNT($AM$74:$AS$74)-AU89)</f>
        <v>0</v>
      </c>
      <c r="AU89" s="350">
        <f>IF(AL89="","",AZ89+BA89)</f>
        <v>0</v>
      </c>
      <c r="AV89" s="350">
        <f t="shared" ref="AV89" si="163">IF(AL89="","",COUNTIF(AM89:AS89,"休"))</f>
        <v>0</v>
      </c>
      <c r="AW89" s="351" t="str">
        <f>IF(AT89&lt;7,"対象外",IF(AL89="","",IFERROR(ROUND(AV89/AT89,3),"")))</f>
        <v>対象外</v>
      </c>
      <c r="AX89" s="363"/>
      <c r="AY89" s="299" t="str">
        <f>IF(1&gt;AY74,"対象外",IF(AX76&gt;=0.285,"OK","NG"))</f>
        <v>対象外</v>
      </c>
      <c r="AZ89" s="302">
        <f t="shared" si="144"/>
        <v>0</v>
      </c>
      <c r="BA89" s="302">
        <f t="shared" si="145"/>
        <v>0</v>
      </c>
      <c r="BC89" s="345" t="s">
        <v>86</v>
      </c>
      <c r="BD89" s="346"/>
      <c r="BE89" s="347"/>
      <c r="BF89" s="347"/>
      <c r="BG89" s="347"/>
      <c r="BH89" s="347"/>
      <c r="BI89" s="347"/>
      <c r="BJ89" s="348"/>
      <c r="BK89" s="346">
        <f>IF(BC89="","",COUNT($BD$74:$BJ$74)-BL89)</f>
        <v>0</v>
      </c>
      <c r="BL89" s="350">
        <f>IF(BC89="","",BQ89+BR89)</f>
        <v>0</v>
      </c>
      <c r="BM89" s="350">
        <f t="shared" ref="BM89" si="164">IF(BC89="","",COUNTIF(BD89:BJ89,"休"))</f>
        <v>0</v>
      </c>
      <c r="BN89" s="351" t="str">
        <f>IF(BK89&lt;7,"対象外",IF(BC89="","",IFERROR(ROUND(BM89/BK89,3),"")))</f>
        <v>対象外</v>
      </c>
      <c r="BO89" s="363"/>
      <c r="BP89" s="299" t="str">
        <f>IF(1&gt;BP74,"対象外",IF(BO76&gt;=0.285,"OK","NG"))</f>
        <v>対象外</v>
      </c>
      <c r="BQ89" s="302">
        <f t="shared" si="146"/>
        <v>0</v>
      </c>
      <c r="BR89" s="302">
        <f t="shared" si="147"/>
        <v>0</v>
      </c>
      <c r="BU89" s="345" t="s">
        <v>86</v>
      </c>
      <c r="BV89" s="346"/>
      <c r="BW89" s="347"/>
      <c r="BX89" s="347"/>
      <c r="BY89" s="347"/>
      <c r="BZ89" s="347"/>
      <c r="CA89" s="347"/>
      <c r="CB89" s="348"/>
      <c r="CC89" s="346">
        <f>IF(BU89="","",COUNT($BV$74:$CB$74)-CD89)</f>
        <v>0</v>
      </c>
      <c r="CD89" s="350">
        <f>IF(BU89="","",CI89+CJ89)</f>
        <v>0</v>
      </c>
      <c r="CE89" s="350">
        <f t="shared" ref="CE89" si="165">IF(BU89="","",COUNTIF(BV89:CB89,"休"))</f>
        <v>0</v>
      </c>
      <c r="CF89" s="351" t="str">
        <f>IF(CC89&lt;7,"対象外",IF(BU89="","",IFERROR(ROUND(CE89/CC89,3),"")))</f>
        <v>対象外</v>
      </c>
      <c r="CG89" s="363"/>
      <c r="CH89" s="299" t="str">
        <f>IF(1&gt;CH74,"対象外",IF(CG76&gt;=0.285,"OK","NG"))</f>
        <v>対象外</v>
      </c>
      <c r="CI89" s="302">
        <f t="shared" si="148"/>
        <v>0</v>
      </c>
      <c r="CJ89" s="302">
        <f t="shared" si="149"/>
        <v>0</v>
      </c>
      <c r="CK89" s="314"/>
      <c r="CL89" s="345" t="s">
        <v>86</v>
      </c>
      <c r="CM89" s="346"/>
      <c r="CN89" s="347"/>
      <c r="CO89" s="347"/>
      <c r="CP89" s="347"/>
      <c r="CQ89" s="347"/>
      <c r="CR89" s="347"/>
      <c r="CS89" s="348"/>
      <c r="CT89" s="346">
        <f>IF(CL89="","",COUNT($CM$74:$CS$74)-CU89)</f>
        <v>0</v>
      </c>
      <c r="CU89" s="350">
        <f>IF(CL89="","",CZ89+DA89)</f>
        <v>0</v>
      </c>
      <c r="CV89" s="350">
        <f t="shared" ref="CV89" si="166">IF(CL89="","",COUNTIF(CM89:CS89,"休"))</f>
        <v>0</v>
      </c>
      <c r="CW89" s="351" t="str">
        <f>IF(CT89&lt;7,"対象外",IF(CL89="","",IFERROR(ROUND(CV89/CT89,3),"")))</f>
        <v>対象外</v>
      </c>
      <c r="CX89" s="363"/>
      <c r="CY89" s="299" t="str">
        <f>IF(1&gt;CY74,"対象外",IF(CX76&gt;=0.285,"OK","NG"))</f>
        <v>対象外</v>
      </c>
      <c r="CZ89" s="270">
        <f t="shared" si="150"/>
        <v>0</v>
      </c>
      <c r="DA89" s="270">
        <f t="shared" si="151"/>
        <v>0</v>
      </c>
    </row>
    <row r="90" spans="1:105" ht="14.25" customHeight="1" x14ac:dyDescent="0.45">
      <c r="A90" s="265"/>
      <c r="B90" s="265"/>
      <c r="C90" s="299"/>
      <c r="D90" s="299"/>
      <c r="E90" s="299"/>
      <c r="F90" s="299"/>
      <c r="G90" s="299"/>
      <c r="H90" s="299"/>
      <c r="I90" s="367"/>
      <c r="J90" s="299"/>
      <c r="K90" s="314"/>
      <c r="L90" s="314"/>
      <c r="M90" s="314"/>
      <c r="N90" s="314"/>
      <c r="O90" s="314"/>
      <c r="P90" s="299"/>
      <c r="Q90" s="299" t="str">
        <f t="shared" si="139"/>
        <v/>
      </c>
      <c r="R90" s="299" t="str">
        <f t="shared" si="140"/>
        <v/>
      </c>
      <c r="S90" s="265"/>
      <c r="T90" s="299"/>
      <c r="U90" s="299"/>
      <c r="V90" s="299"/>
      <c r="W90" s="299"/>
      <c r="X90" s="299"/>
      <c r="Y90" s="299"/>
      <c r="Z90" s="367"/>
      <c r="AA90" s="299"/>
      <c r="AB90" s="314"/>
      <c r="AC90" s="314"/>
      <c r="AD90" s="314"/>
      <c r="AE90" s="314"/>
      <c r="AF90" s="314"/>
      <c r="AG90" s="265"/>
      <c r="AH90" s="344" t="str">
        <f t="shared" si="142"/>
        <v/>
      </c>
      <c r="AI90" s="344" t="str">
        <f t="shared" si="143"/>
        <v/>
      </c>
      <c r="AL90" s="299"/>
      <c r="AM90" s="299"/>
      <c r="AN90" s="299"/>
      <c r="AO90" s="299"/>
      <c r="AP90" s="299"/>
      <c r="AQ90" s="299"/>
      <c r="AR90" s="367"/>
      <c r="AS90" s="299"/>
      <c r="AT90" s="314"/>
      <c r="AU90" s="314"/>
      <c r="AV90" s="314"/>
      <c r="AW90" s="314"/>
      <c r="AX90" s="314"/>
      <c r="AY90" s="281"/>
      <c r="AZ90" s="302" t="str">
        <f t="shared" si="144"/>
        <v/>
      </c>
      <c r="BA90" s="302" t="str">
        <f t="shared" si="145"/>
        <v/>
      </c>
      <c r="BC90" s="299"/>
      <c r="BD90" s="299"/>
      <c r="BE90" s="299"/>
      <c r="BF90" s="299"/>
      <c r="BG90" s="299"/>
      <c r="BH90" s="299"/>
      <c r="BI90" s="367"/>
      <c r="BJ90" s="299"/>
      <c r="BK90" s="314"/>
      <c r="BL90" s="314"/>
      <c r="BM90" s="314"/>
      <c r="BN90" s="314"/>
      <c r="BO90" s="314"/>
      <c r="BQ90" s="302" t="str">
        <f t="shared" si="146"/>
        <v/>
      </c>
      <c r="BR90" s="302" t="str">
        <f t="shared" si="147"/>
        <v/>
      </c>
      <c r="BU90" s="299"/>
      <c r="BV90" s="299"/>
      <c r="BW90" s="299"/>
      <c r="BX90" s="299"/>
      <c r="BY90" s="299"/>
      <c r="BZ90" s="299"/>
      <c r="CA90" s="367"/>
      <c r="CB90" s="299"/>
      <c r="CC90" s="314"/>
      <c r="CD90" s="314"/>
      <c r="CE90" s="314"/>
      <c r="CF90" s="314"/>
      <c r="CG90" s="314"/>
      <c r="CH90" s="281"/>
      <c r="CI90" s="302" t="str">
        <f t="shared" si="148"/>
        <v/>
      </c>
      <c r="CJ90" s="302" t="str">
        <f t="shared" si="149"/>
        <v/>
      </c>
      <c r="CK90" s="314"/>
      <c r="CL90" s="299"/>
      <c r="CM90" s="299"/>
      <c r="CN90" s="299"/>
      <c r="CO90" s="299"/>
      <c r="CP90" s="299"/>
      <c r="CQ90" s="299"/>
      <c r="CR90" s="367"/>
      <c r="CS90" s="299"/>
      <c r="CT90" s="314"/>
      <c r="CU90" s="314"/>
      <c r="CZ90" s="270" t="str">
        <f t="shared" si="150"/>
        <v/>
      </c>
      <c r="DA90" s="270" t="str">
        <f t="shared" si="151"/>
        <v/>
      </c>
    </row>
    <row r="91" spans="1:105" ht="14.25" hidden="1" customHeight="1" x14ac:dyDescent="0.45">
      <c r="A91" s="265"/>
      <c r="B91" s="265"/>
      <c r="C91" s="299"/>
      <c r="D91" s="299"/>
      <c r="E91" s="299"/>
      <c r="F91" s="299"/>
      <c r="G91" s="299"/>
      <c r="H91" s="299"/>
      <c r="I91" s="299"/>
      <c r="J91" s="299"/>
      <c r="K91" s="314"/>
      <c r="L91" s="314"/>
      <c r="M91" s="314"/>
      <c r="N91" s="314"/>
      <c r="O91" s="314"/>
      <c r="P91" s="299"/>
      <c r="Q91" s="299" t="str">
        <f t="shared" si="139"/>
        <v/>
      </c>
      <c r="R91" s="299" t="str">
        <f t="shared" si="140"/>
        <v/>
      </c>
      <c r="S91" s="265"/>
      <c r="T91" s="299"/>
      <c r="U91" s="299"/>
      <c r="V91" s="299"/>
      <c r="W91" s="299"/>
      <c r="X91" s="299"/>
      <c r="Y91" s="299"/>
      <c r="Z91" s="299"/>
      <c r="AA91" s="299"/>
      <c r="AB91" s="314"/>
      <c r="AC91" s="314"/>
      <c r="AD91" s="314"/>
      <c r="AE91" s="314"/>
      <c r="AF91" s="314"/>
      <c r="AG91" s="265"/>
      <c r="AH91" s="344" t="str">
        <f t="shared" si="142"/>
        <v/>
      </c>
      <c r="AI91" s="344" t="str">
        <f t="shared" si="143"/>
        <v/>
      </c>
      <c r="AL91" s="299"/>
      <c r="AM91" s="299"/>
      <c r="AN91" s="299"/>
      <c r="AO91" s="299"/>
      <c r="AP91" s="299"/>
      <c r="AQ91" s="299"/>
      <c r="AR91" s="299"/>
      <c r="AS91" s="299"/>
      <c r="AT91" s="314"/>
      <c r="AU91" s="314"/>
      <c r="AV91" s="314"/>
      <c r="AW91" s="314"/>
      <c r="AX91" s="314"/>
      <c r="AZ91" s="302" t="str">
        <f t="shared" si="144"/>
        <v/>
      </c>
      <c r="BA91" s="302" t="str">
        <f t="shared" si="145"/>
        <v/>
      </c>
      <c r="BC91" s="299"/>
      <c r="BD91" s="299"/>
      <c r="BE91" s="299"/>
      <c r="BF91" s="299"/>
      <c r="BG91" s="299"/>
      <c r="BH91" s="299"/>
      <c r="BI91" s="299"/>
      <c r="BJ91" s="299"/>
      <c r="BK91" s="314"/>
      <c r="BL91" s="314"/>
      <c r="BM91" s="314"/>
      <c r="BN91" s="314"/>
      <c r="BO91" s="314"/>
      <c r="BQ91" s="302" t="str">
        <f t="shared" si="146"/>
        <v/>
      </c>
      <c r="BR91" s="302" t="str">
        <f t="shared" si="147"/>
        <v/>
      </c>
      <c r="BU91" s="299"/>
      <c r="BV91" s="299"/>
      <c r="BW91" s="299"/>
      <c r="BX91" s="299"/>
      <c r="BY91" s="299"/>
      <c r="BZ91" s="299"/>
      <c r="CA91" s="299"/>
      <c r="CB91" s="299"/>
      <c r="CC91" s="314"/>
      <c r="CD91" s="314"/>
      <c r="CE91" s="314"/>
      <c r="CF91" s="314"/>
      <c r="CG91" s="314"/>
      <c r="CI91" s="302" t="str">
        <f t="shared" si="148"/>
        <v/>
      </c>
      <c r="CJ91" s="302" t="str">
        <f t="shared" si="149"/>
        <v/>
      </c>
      <c r="CK91" s="314"/>
      <c r="CL91" s="299"/>
      <c r="CM91" s="299"/>
      <c r="CN91" s="299"/>
      <c r="CO91" s="299"/>
      <c r="CP91" s="299"/>
      <c r="CQ91" s="299"/>
      <c r="CR91" s="299"/>
      <c r="CS91" s="299"/>
      <c r="CT91" s="314"/>
      <c r="CU91" s="314"/>
      <c r="CZ91" s="270" t="str">
        <f t="shared" si="150"/>
        <v/>
      </c>
      <c r="DA91" s="270" t="str">
        <f t="shared" si="151"/>
        <v/>
      </c>
    </row>
    <row r="92" spans="1:105" ht="14.25" hidden="1" customHeight="1" x14ac:dyDescent="0.45">
      <c r="A92" s="265"/>
      <c r="B92" s="265"/>
      <c r="C92" s="265"/>
      <c r="D92" s="287">
        <f>YEAR(J72+1)</f>
        <v>1900</v>
      </c>
      <c r="E92" s="287">
        <f>MONTH(J72+1)</f>
        <v>1</v>
      </c>
      <c r="F92" s="287">
        <f>DAY(J72+1)</f>
        <v>23</v>
      </c>
      <c r="G92" s="287"/>
      <c r="H92" s="287"/>
      <c r="I92" s="287"/>
      <c r="J92" s="287"/>
      <c r="K92" s="265"/>
      <c r="L92" s="265"/>
      <c r="M92" s="265"/>
      <c r="N92" s="265"/>
      <c r="O92" s="265"/>
      <c r="P92" s="299"/>
      <c r="Q92" s="299" t="str">
        <f t="shared" si="139"/>
        <v/>
      </c>
      <c r="R92" s="299" t="str">
        <f t="shared" si="140"/>
        <v/>
      </c>
      <c r="S92" s="265"/>
      <c r="T92" s="265"/>
      <c r="U92" s="287">
        <f>YEAR(AA72+1)</f>
        <v>1900</v>
      </c>
      <c r="V92" s="287">
        <f>MONTH(AA72+1)</f>
        <v>3</v>
      </c>
      <c r="W92" s="287">
        <f>DAY(AA72+1)</f>
        <v>5</v>
      </c>
      <c r="X92" s="287"/>
      <c r="Y92" s="287"/>
      <c r="Z92" s="287"/>
      <c r="AA92" s="287"/>
      <c r="AB92" s="265"/>
      <c r="AC92" s="265"/>
      <c r="AD92" s="265"/>
      <c r="AE92" s="265"/>
      <c r="AF92" s="265"/>
      <c r="AG92" s="265"/>
      <c r="AH92" s="344" t="str">
        <f t="shared" si="142"/>
        <v/>
      </c>
      <c r="AI92" s="344" t="str">
        <f t="shared" si="143"/>
        <v/>
      </c>
      <c r="AL92" s="265"/>
      <c r="AM92" s="287">
        <f>YEAR(AS72+1)</f>
        <v>1900</v>
      </c>
      <c r="AN92" s="287">
        <f>MONTH(AS72+1)</f>
        <v>4</v>
      </c>
      <c r="AO92" s="287">
        <f>DAY(AS72+1)</f>
        <v>16</v>
      </c>
      <c r="AP92" s="287"/>
      <c r="AQ92" s="287"/>
      <c r="AR92" s="287"/>
      <c r="AS92" s="287"/>
      <c r="AT92" s="265"/>
      <c r="AU92" s="265"/>
      <c r="AV92" s="265"/>
      <c r="AW92" s="265"/>
      <c r="AX92" s="265"/>
      <c r="AY92" s="265"/>
      <c r="AZ92" s="302" t="str">
        <f t="shared" si="144"/>
        <v/>
      </c>
      <c r="BA92" s="302" t="str">
        <f t="shared" si="145"/>
        <v/>
      </c>
      <c r="BC92" s="265"/>
      <c r="BD92" s="287">
        <f>YEAR(BJ72+1)</f>
        <v>1900</v>
      </c>
      <c r="BE92" s="287">
        <f>MONTH(BJ72+1)</f>
        <v>5</v>
      </c>
      <c r="BF92" s="287">
        <f>DAY(BJ72+1)</f>
        <v>28</v>
      </c>
      <c r="BG92" s="287"/>
      <c r="BH92" s="287"/>
      <c r="BI92" s="287"/>
      <c r="BJ92" s="287"/>
      <c r="BK92" s="265"/>
      <c r="BL92" s="265"/>
      <c r="BM92" s="265"/>
      <c r="BN92" s="265"/>
      <c r="BO92" s="265"/>
      <c r="BP92" s="265"/>
      <c r="BQ92" s="302" t="str">
        <f t="shared" si="146"/>
        <v/>
      </c>
      <c r="BR92" s="302" t="str">
        <f t="shared" si="147"/>
        <v/>
      </c>
      <c r="BU92" s="265"/>
      <c r="BV92" s="287">
        <f>YEAR(CB72+1)</f>
        <v>1900</v>
      </c>
      <c r="BW92" s="287">
        <f>MONTH(CB72+1)</f>
        <v>7</v>
      </c>
      <c r="BX92" s="287">
        <f>DAY(CB72+1)</f>
        <v>9</v>
      </c>
      <c r="BY92" s="287"/>
      <c r="BZ92" s="287"/>
      <c r="CA92" s="287"/>
      <c r="CB92" s="287"/>
      <c r="CC92" s="265"/>
      <c r="CD92" s="265"/>
      <c r="CE92" s="265"/>
      <c r="CF92" s="265"/>
      <c r="CG92" s="265"/>
      <c r="CH92" s="265"/>
      <c r="CI92" s="302" t="str">
        <f t="shared" si="148"/>
        <v/>
      </c>
      <c r="CJ92" s="302" t="str">
        <f t="shared" si="149"/>
        <v/>
      </c>
      <c r="CK92" s="265"/>
      <c r="CL92" s="265"/>
      <c r="CM92" s="287">
        <f>YEAR(CS72+1)</f>
        <v>1900</v>
      </c>
      <c r="CN92" s="287">
        <f>MONTH(CS72+1)</f>
        <v>8</v>
      </c>
      <c r="CO92" s="287">
        <f>DAY(CS72+1)</f>
        <v>20</v>
      </c>
      <c r="CP92" s="287"/>
      <c r="CQ92" s="287"/>
      <c r="CR92" s="287"/>
      <c r="CS92" s="287"/>
      <c r="CT92" s="265"/>
      <c r="CU92" s="265"/>
      <c r="CZ92" s="270" t="str">
        <f t="shared" si="150"/>
        <v/>
      </c>
      <c r="DA92" s="270" t="str">
        <f t="shared" si="151"/>
        <v/>
      </c>
    </row>
    <row r="93" spans="1:105" ht="14.25" hidden="1" customHeight="1" x14ac:dyDescent="0.45">
      <c r="A93" s="265"/>
      <c r="B93" s="265"/>
      <c r="C93" s="265"/>
      <c r="D93" s="289">
        <f>J72+1</f>
        <v>23</v>
      </c>
      <c r="E93" s="289">
        <f>D93+1</f>
        <v>24</v>
      </c>
      <c r="F93" s="289">
        <f t="shared" ref="F93:J93" si="167">E93+1</f>
        <v>25</v>
      </c>
      <c r="G93" s="289">
        <f t="shared" si="167"/>
        <v>26</v>
      </c>
      <c r="H93" s="289">
        <f t="shared" si="167"/>
        <v>27</v>
      </c>
      <c r="I93" s="289">
        <f t="shared" si="167"/>
        <v>28</v>
      </c>
      <c r="J93" s="289">
        <f t="shared" si="167"/>
        <v>29</v>
      </c>
      <c r="K93" s="265"/>
      <c r="L93" s="265"/>
      <c r="M93" s="265"/>
      <c r="N93" s="265"/>
      <c r="O93" s="265"/>
      <c r="P93" s="299"/>
      <c r="Q93" s="299" t="str">
        <f t="shared" si="139"/>
        <v/>
      </c>
      <c r="R93" s="299" t="str">
        <f t="shared" si="140"/>
        <v/>
      </c>
      <c r="S93" s="265"/>
      <c r="T93" s="265"/>
      <c r="U93" s="289">
        <f>AA72+1</f>
        <v>65</v>
      </c>
      <c r="V93" s="289">
        <f t="shared" ref="V93:AA93" si="168">U93+1</f>
        <v>66</v>
      </c>
      <c r="W93" s="289">
        <f t="shared" si="168"/>
        <v>67</v>
      </c>
      <c r="X93" s="289">
        <f t="shared" si="168"/>
        <v>68</v>
      </c>
      <c r="Y93" s="289">
        <f t="shared" si="168"/>
        <v>69</v>
      </c>
      <c r="Z93" s="289">
        <f t="shared" si="168"/>
        <v>70</v>
      </c>
      <c r="AA93" s="289">
        <f t="shared" si="168"/>
        <v>71</v>
      </c>
      <c r="AB93" s="265"/>
      <c r="AC93" s="265"/>
      <c r="AD93" s="265"/>
      <c r="AE93" s="265"/>
      <c r="AF93" s="265"/>
      <c r="AG93" s="265"/>
      <c r="AH93" s="344" t="str">
        <f t="shared" si="142"/>
        <v/>
      </c>
      <c r="AI93" s="344" t="str">
        <f t="shared" si="143"/>
        <v/>
      </c>
      <c r="AL93" s="265"/>
      <c r="AM93" s="289">
        <f>AS72+1</f>
        <v>107</v>
      </c>
      <c r="AN93" s="289">
        <f t="shared" ref="AN93:AS93" si="169">AM93+1</f>
        <v>108</v>
      </c>
      <c r="AO93" s="289">
        <f t="shared" si="169"/>
        <v>109</v>
      </c>
      <c r="AP93" s="289">
        <f t="shared" si="169"/>
        <v>110</v>
      </c>
      <c r="AQ93" s="289">
        <f t="shared" si="169"/>
        <v>111</v>
      </c>
      <c r="AR93" s="289">
        <f t="shared" si="169"/>
        <v>112</v>
      </c>
      <c r="AS93" s="289">
        <f t="shared" si="169"/>
        <v>113</v>
      </c>
      <c r="AT93" s="265"/>
      <c r="AU93" s="265"/>
      <c r="AV93" s="265"/>
      <c r="AW93" s="265"/>
      <c r="AX93" s="265"/>
      <c r="AY93" s="265"/>
      <c r="AZ93" s="302" t="str">
        <f t="shared" si="144"/>
        <v/>
      </c>
      <c r="BA93" s="302" t="str">
        <f t="shared" si="145"/>
        <v/>
      </c>
      <c r="BC93" s="265"/>
      <c r="BD93" s="289">
        <f>BJ72+1</f>
        <v>149</v>
      </c>
      <c r="BE93" s="289">
        <f t="shared" ref="BE93:BJ93" si="170">BD93+1</f>
        <v>150</v>
      </c>
      <c r="BF93" s="289">
        <f t="shared" si="170"/>
        <v>151</v>
      </c>
      <c r="BG93" s="289">
        <f t="shared" si="170"/>
        <v>152</v>
      </c>
      <c r="BH93" s="289">
        <f t="shared" si="170"/>
        <v>153</v>
      </c>
      <c r="BI93" s="289">
        <f t="shared" si="170"/>
        <v>154</v>
      </c>
      <c r="BJ93" s="289">
        <f t="shared" si="170"/>
        <v>155</v>
      </c>
      <c r="BK93" s="265"/>
      <c r="BL93" s="265"/>
      <c r="BM93" s="265"/>
      <c r="BN93" s="265"/>
      <c r="BO93" s="265"/>
      <c r="BP93" s="265"/>
      <c r="BQ93" s="302" t="str">
        <f t="shared" si="146"/>
        <v/>
      </c>
      <c r="BR93" s="302" t="str">
        <f t="shared" si="147"/>
        <v/>
      </c>
      <c r="BU93" s="265"/>
      <c r="BV93" s="289">
        <f>CB72+1</f>
        <v>191</v>
      </c>
      <c r="BW93" s="289">
        <f t="shared" ref="BW93:CB93" si="171">BV93+1</f>
        <v>192</v>
      </c>
      <c r="BX93" s="289">
        <f t="shared" si="171"/>
        <v>193</v>
      </c>
      <c r="BY93" s="289">
        <f t="shared" si="171"/>
        <v>194</v>
      </c>
      <c r="BZ93" s="289">
        <f t="shared" si="171"/>
        <v>195</v>
      </c>
      <c r="CA93" s="289">
        <f t="shared" si="171"/>
        <v>196</v>
      </c>
      <c r="CB93" s="289">
        <f t="shared" si="171"/>
        <v>197</v>
      </c>
      <c r="CC93" s="265"/>
      <c r="CD93" s="265"/>
      <c r="CE93" s="265"/>
      <c r="CF93" s="265"/>
      <c r="CG93" s="265"/>
      <c r="CH93" s="265"/>
      <c r="CI93" s="302" t="str">
        <f t="shared" si="148"/>
        <v/>
      </c>
      <c r="CJ93" s="302" t="str">
        <f t="shared" si="149"/>
        <v/>
      </c>
      <c r="CK93" s="265"/>
      <c r="CL93" s="265"/>
      <c r="CM93" s="289">
        <f>CS72+1</f>
        <v>233</v>
      </c>
      <c r="CN93" s="289">
        <f t="shared" ref="CN93:CS93" si="172">CM93+1</f>
        <v>234</v>
      </c>
      <c r="CO93" s="289">
        <f t="shared" si="172"/>
        <v>235</v>
      </c>
      <c r="CP93" s="289">
        <f t="shared" si="172"/>
        <v>236</v>
      </c>
      <c r="CQ93" s="289">
        <f t="shared" si="172"/>
        <v>237</v>
      </c>
      <c r="CR93" s="289">
        <f t="shared" si="172"/>
        <v>238</v>
      </c>
      <c r="CS93" s="289">
        <f t="shared" si="172"/>
        <v>239</v>
      </c>
      <c r="CT93" s="265"/>
      <c r="CU93" s="265"/>
      <c r="CZ93" s="270" t="str">
        <f t="shared" si="150"/>
        <v/>
      </c>
      <c r="DA93" s="270" t="str">
        <f t="shared" si="151"/>
        <v/>
      </c>
    </row>
    <row r="94" spans="1:105" ht="14.25" customHeight="1" x14ac:dyDescent="0.45">
      <c r="A94" s="265"/>
      <c r="B94" s="265"/>
      <c r="C94" s="290" t="s">
        <v>35</v>
      </c>
      <c r="D94" s="300">
        <f>DATE($D92,$E92,1)</f>
        <v>1</v>
      </c>
      <c r="E94" s="301"/>
      <c r="F94" s="301"/>
      <c r="G94" s="301"/>
      <c r="H94" s="301"/>
      <c r="I94" s="301"/>
      <c r="J94" s="301"/>
      <c r="K94" s="293" t="s">
        <v>36</v>
      </c>
      <c r="L94" s="294" t="s">
        <v>79</v>
      </c>
      <c r="M94" s="295" t="s">
        <v>80</v>
      </c>
      <c r="N94" s="295" t="s">
        <v>14</v>
      </c>
      <c r="O94" s="296" t="s">
        <v>81</v>
      </c>
      <c r="P94" s="299"/>
      <c r="Q94" s="299">
        <f t="shared" si="139"/>
        <v>0</v>
      </c>
      <c r="R94" s="299">
        <f t="shared" si="140"/>
        <v>0</v>
      </c>
      <c r="S94" s="265"/>
      <c r="T94" s="290" t="s">
        <v>35</v>
      </c>
      <c r="U94" s="300">
        <f>DATE($U92,$V92,1)</f>
        <v>61</v>
      </c>
      <c r="V94" s="301"/>
      <c r="W94" s="301"/>
      <c r="X94" s="301"/>
      <c r="Y94" s="301"/>
      <c r="Z94" s="301"/>
      <c r="AA94" s="301"/>
      <c r="AB94" s="293" t="s">
        <v>36</v>
      </c>
      <c r="AC94" s="294" t="s">
        <v>79</v>
      </c>
      <c r="AD94" s="295" t="s">
        <v>80</v>
      </c>
      <c r="AE94" s="295" t="s">
        <v>14</v>
      </c>
      <c r="AF94" s="296" t="s">
        <v>81</v>
      </c>
      <c r="AG94" s="299"/>
      <c r="AH94" s="344">
        <f t="shared" si="142"/>
        <v>0</v>
      </c>
      <c r="AI94" s="344">
        <f t="shared" si="143"/>
        <v>0</v>
      </c>
      <c r="AL94" s="290" t="s">
        <v>35</v>
      </c>
      <c r="AM94" s="300">
        <f>DATE($AM92,$AN92,1)</f>
        <v>92</v>
      </c>
      <c r="AN94" s="301"/>
      <c r="AO94" s="301"/>
      <c r="AP94" s="301"/>
      <c r="AQ94" s="301"/>
      <c r="AR94" s="301"/>
      <c r="AS94" s="301"/>
      <c r="AT94" s="293" t="s">
        <v>36</v>
      </c>
      <c r="AU94" s="294" t="s">
        <v>79</v>
      </c>
      <c r="AV94" s="295" t="s">
        <v>80</v>
      </c>
      <c r="AW94" s="295" t="s">
        <v>14</v>
      </c>
      <c r="AX94" s="296" t="s">
        <v>81</v>
      </c>
      <c r="AY94" s="299"/>
      <c r="AZ94" s="302">
        <f t="shared" si="144"/>
        <v>0</v>
      </c>
      <c r="BA94" s="302">
        <f t="shared" si="145"/>
        <v>0</v>
      </c>
      <c r="BC94" s="290" t="s">
        <v>35</v>
      </c>
      <c r="BD94" s="300">
        <f>DATE($BD92,$BE92,1)</f>
        <v>122</v>
      </c>
      <c r="BE94" s="301"/>
      <c r="BF94" s="301"/>
      <c r="BG94" s="301"/>
      <c r="BH94" s="301"/>
      <c r="BI94" s="301"/>
      <c r="BJ94" s="301"/>
      <c r="BK94" s="293" t="s">
        <v>36</v>
      </c>
      <c r="BL94" s="294" t="s">
        <v>79</v>
      </c>
      <c r="BM94" s="295" t="s">
        <v>80</v>
      </c>
      <c r="BN94" s="295" t="s">
        <v>14</v>
      </c>
      <c r="BO94" s="296" t="s">
        <v>81</v>
      </c>
      <c r="BP94" s="299"/>
      <c r="BQ94" s="302">
        <f t="shared" si="146"/>
        <v>0</v>
      </c>
      <c r="BR94" s="302">
        <f t="shared" si="147"/>
        <v>0</v>
      </c>
      <c r="BU94" s="290" t="s">
        <v>35</v>
      </c>
      <c r="BV94" s="300">
        <f>DATE($BV92,$BW92,1)</f>
        <v>183</v>
      </c>
      <c r="BW94" s="301"/>
      <c r="BX94" s="301"/>
      <c r="BY94" s="301"/>
      <c r="BZ94" s="301"/>
      <c r="CA94" s="301"/>
      <c r="CB94" s="301"/>
      <c r="CC94" s="293" t="s">
        <v>36</v>
      </c>
      <c r="CD94" s="294" t="s">
        <v>79</v>
      </c>
      <c r="CE94" s="295" t="s">
        <v>80</v>
      </c>
      <c r="CF94" s="295" t="s">
        <v>14</v>
      </c>
      <c r="CG94" s="296" t="s">
        <v>81</v>
      </c>
      <c r="CH94" s="299"/>
      <c r="CI94" s="302">
        <f t="shared" si="148"/>
        <v>0</v>
      </c>
      <c r="CJ94" s="302">
        <f t="shared" si="149"/>
        <v>0</v>
      </c>
      <c r="CK94" s="303"/>
      <c r="CL94" s="290" t="s">
        <v>35</v>
      </c>
      <c r="CM94" s="300">
        <f>DATE($CM92,$CN92,1)</f>
        <v>214</v>
      </c>
      <c r="CN94" s="301"/>
      <c r="CO94" s="301"/>
      <c r="CP94" s="301"/>
      <c r="CQ94" s="301"/>
      <c r="CR94" s="301"/>
      <c r="CS94" s="301"/>
      <c r="CT94" s="293" t="s">
        <v>36</v>
      </c>
      <c r="CU94" s="294" t="s">
        <v>79</v>
      </c>
      <c r="CV94" s="295" t="s">
        <v>80</v>
      </c>
      <c r="CW94" s="295" t="s">
        <v>14</v>
      </c>
      <c r="CX94" s="296" t="s">
        <v>81</v>
      </c>
      <c r="CY94" s="299"/>
      <c r="CZ94" s="270">
        <f t="shared" si="150"/>
        <v>0</v>
      </c>
      <c r="DA94" s="270">
        <f t="shared" si="151"/>
        <v>0</v>
      </c>
    </row>
    <row r="95" spans="1:105" ht="14.25" customHeight="1" x14ac:dyDescent="0.45">
      <c r="A95" s="265"/>
      <c r="B95" s="265"/>
      <c r="C95" s="304" t="s">
        <v>82</v>
      </c>
      <c r="D95" s="305" t="str">
        <f>IF(J72&lt;$H$5,J74+1,"")</f>
        <v/>
      </c>
      <c r="E95" s="306" t="str">
        <f t="shared" ref="E95:J95" si="173">IF(D93&lt;$H$5,D95+1,"")</f>
        <v/>
      </c>
      <c r="F95" s="306" t="str">
        <f t="shared" si="173"/>
        <v/>
      </c>
      <c r="G95" s="306" t="str">
        <f t="shared" si="173"/>
        <v/>
      </c>
      <c r="H95" s="306" t="str">
        <f t="shared" si="173"/>
        <v/>
      </c>
      <c r="I95" s="306" t="str">
        <f>IF(H93&lt;$H$5,H95+1,"")</f>
        <v/>
      </c>
      <c r="J95" s="306" t="str">
        <f t="shared" si="173"/>
        <v/>
      </c>
      <c r="K95" s="308"/>
      <c r="L95" s="309"/>
      <c r="M95" s="310"/>
      <c r="N95" s="310"/>
      <c r="O95" s="311"/>
      <c r="P95" s="366">
        <f>COUNT(D95:J95)</f>
        <v>0</v>
      </c>
      <c r="Q95" s="299">
        <f t="shared" si="139"/>
        <v>0</v>
      </c>
      <c r="R95" s="299">
        <f t="shared" si="140"/>
        <v>0</v>
      </c>
      <c r="S95" s="265"/>
      <c r="T95" s="304" t="s">
        <v>82</v>
      </c>
      <c r="U95" s="305" t="str">
        <f>IF(AA72&lt;$H$5,AA74+1,"")</f>
        <v/>
      </c>
      <c r="V95" s="306" t="str">
        <f t="shared" ref="V95:AA95" si="174">IF(U93&lt;$H$5,U95+1,"")</f>
        <v/>
      </c>
      <c r="W95" s="306" t="str">
        <f t="shared" si="174"/>
        <v/>
      </c>
      <c r="X95" s="306" t="str">
        <f t="shared" si="174"/>
        <v/>
      </c>
      <c r="Y95" s="306" t="str">
        <f t="shared" si="174"/>
        <v/>
      </c>
      <c r="Z95" s="306" t="str">
        <f t="shared" si="174"/>
        <v/>
      </c>
      <c r="AA95" s="306" t="str">
        <f t="shared" si="174"/>
        <v/>
      </c>
      <c r="AB95" s="308"/>
      <c r="AC95" s="309"/>
      <c r="AD95" s="310"/>
      <c r="AE95" s="310"/>
      <c r="AF95" s="311"/>
      <c r="AG95" s="313">
        <f t="shared" ref="AG95" si="175">COUNT(U95:AA95)</f>
        <v>0</v>
      </c>
      <c r="AH95" s="344">
        <f t="shared" si="142"/>
        <v>0</v>
      </c>
      <c r="AI95" s="344">
        <f t="shared" si="143"/>
        <v>0</v>
      </c>
      <c r="AL95" s="304" t="s">
        <v>82</v>
      </c>
      <c r="AM95" s="305" t="str">
        <f>IF(AS72&lt;$H$5,AS74+1,"")</f>
        <v/>
      </c>
      <c r="AN95" s="306" t="str">
        <f t="shared" ref="AN95:AS95" si="176">IF(AM93&lt;$H$5,AM95+1,"")</f>
        <v/>
      </c>
      <c r="AO95" s="306" t="str">
        <f t="shared" si="176"/>
        <v/>
      </c>
      <c r="AP95" s="306" t="str">
        <f t="shared" si="176"/>
        <v/>
      </c>
      <c r="AQ95" s="306" t="str">
        <f t="shared" si="176"/>
        <v/>
      </c>
      <c r="AR95" s="306" t="str">
        <f t="shared" si="176"/>
        <v/>
      </c>
      <c r="AS95" s="306" t="str">
        <f t="shared" si="176"/>
        <v/>
      </c>
      <c r="AT95" s="308"/>
      <c r="AU95" s="309"/>
      <c r="AV95" s="310"/>
      <c r="AW95" s="310"/>
      <c r="AX95" s="311"/>
      <c r="AY95" s="313">
        <f t="shared" ref="AY95" si="177">COUNT(AM95:AS95)</f>
        <v>0</v>
      </c>
      <c r="AZ95" s="302">
        <f t="shared" si="144"/>
        <v>0</v>
      </c>
      <c r="BA95" s="302">
        <f t="shared" si="145"/>
        <v>0</v>
      </c>
      <c r="BC95" s="304" t="s">
        <v>82</v>
      </c>
      <c r="BD95" s="305" t="str">
        <f>IF(BJ72&lt;$H$5,BJ74+1,"")</f>
        <v/>
      </c>
      <c r="BE95" s="306" t="str">
        <f t="shared" ref="BE95:BJ95" si="178">IF(BD93&lt;$H$5,BD95+1,"")</f>
        <v/>
      </c>
      <c r="BF95" s="306" t="str">
        <f t="shared" si="178"/>
        <v/>
      </c>
      <c r="BG95" s="306" t="str">
        <f t="shared" si="178"/>
        <v/>
      </c>
      <c r="BH95" s="306" t="str">
        <f t="shared" si="178"/>
        <v/>
      </c>
      <c r="BI95" s="306" t="str">
        <f t="shared" si="178"/>
        <v/>
      </c>
      <c r="BJ95" s="306" t="str">
        <f t="shared" si="178"/>
        <v/>
      </c>
      <c r="BK95" s="308"/>
      <c r="BL95" s="309"/>
      <c r="BM95" s="310"/>
      <c r="BN95" s="310"/>
      <c r="BO95" s="311"/>
      <c r="BP95" s="313">
        <f>COUNT(BD95:BJ95)</f>
        <v>0</v>
      </c>
      <c r="BQ95" s="302">
        <f t="shared" si="146"/>
        <v>0</v>
      </c>
      <c r="BR95" s="302">
        <f t="shared" si="147"/>
        <v>0</v>
      </c>
      <c r="BU95" s="304" t="s">
        <v>82</v>
      </c>
      <c r="BV95" s="305" t="str">
        <f>IF(CB72&lt;$H$5,CB74+1,"")</f>
        <v/>
      </c>
      <c r="BW95" s="306" t="str">
        <f t="shared" ref="BW95:CB95" si="179">IF(BV93&lt;$H$5,BV95+1,"")</f>
        <v/>
      </c>
      <c r="BX95" s="306" t="str">
        <f t="shared" si="179"/>
        <v/>
      </c>
      <c r="BY95" s="306" t="str">
        <f t="shared" si="179"/>
        <v/>
      </c>
      <c r="BZ95" s="306" t="str">
        <f t="shared" si="179"/>
        <v/>
      </c>
      <c r="CA95" s="306" t="str">
        <f t="shared" si="179"/>
        <v/>
      </c>
      <c r="CB95" s="306" t="str">
        <f t="shared" si="179"/>
        <v/>
      </c>
      <c r="CC95" s="308"/>
      <c r="CD95" s="309"/>
      <c r="CE95" s="310"/>
      <c r="CF95" s="310"/>
      <c r="CG95" s="311"/>
      <c r="CH95" s="313">
        <f t="shared" ref="CH95" si="180">COUNT(BV95:CB95)</f>
        <v>0</v>
      </c>
      <c r="CI95" s="302">
        <f t="shared" si="148"/>
        <v>0</v>
      </c>
      <c r="CJ95" s="302">
        <f t="shared" si="149"/>
        <v>0</v>
      </c>
      <c r="CK95" s="314"/>
      <c r="CL95" s="304" t="s">
        <v>82</v>
      </c>
      <c r="CM95" s="305" t="str">
        <f>IF(CS72&lt;$H$5,CS74+1,"")</f>
        <v/>
      </c>
      <c r="CN95" s="306" t="str">
        <f t="shared" ref="CN95:CS95" si="181">IF(CM93&lt;$H$5,CM95+1,"")</f>
        <v/>
      </c>
      <c r="CO95" s="306" t="str">
        <f t="shared" si="181"/>
        <v/>
      </c>
      <c r="CP95" s="306" t="str">
        <f t="shared" si="181"/>
        <v/>
      </c>
      <c r="CQ95" s="306" t="str">
        <f t="shared" si="181"/>
        <v/>
      </c>
      <c r="CR95" s="306" t="str">
        <f t="shared" si="181"/>
        <v/>
      </c>
      <c r="CS95" s="306" t="str">
        <f t="shared" si="181"/>
        <v/>
      </c>
      <c r="CT95" s="308"/>
      <c r="CU95" s="309"/>
      <c r="CV95" s="310"/>
      <c r="CW95" s="310"/>
      <c r="CX95" s="311"/>
      <c r="CY95" s="313">
        <f t="shared" ref="CY95" si="182">COUNT(CM95:CS95)</f>
        <v>0</v>
      </c>
      <c r="CZ95" s="270">
        <f t="shared" si="150"/>
        <v>0</v>
      </c>
      <c r="DA95" s="270">
        <f t="shared" si="151"/>
        <v>0</v>
      </c>
    </row>
    <row r="96" spans="1:105" ht="14.25" customHeight="1" x14ac:dyDescent="0.45">
      <c r="A96" s="265"/>
      <c r="B96" s="265"/>
      <c r="C96" s="304" t="s">
        <v>43</v>
      </c>
      <c r="D96" s="316" t="str">
        <f>IF(D95="","","月")</f>
        <v/>
      </c>
      <c r="E96" s="316" t="str">
        <f>IF(E95="","","火")</f>
        <v/>
      </c>
      <c r="F96" s="316" t="str">
        <f>IF(F95="","","水")</f>
        <v/>
      </c>
      <c r="G96" s="316" t="str">
        <f>IF(G95="","","木")</f>
        <v/>
      </c>
      <c r="H96" s="316" t="str">
        <f>IF(H95="","","金")</f>
        <v/>
      </c>
      <c r="I96" s="316" t="str">
        <f>IF(I95="","","土")</f>
        <v/>
      </c>
      <c r="J96" s="316" t="str">
        <f>IF(J95="","","日")</f>
        <v/>
      </c>
      <c r="K96" s="308"/>
      <c r="L96" s="309"/>
      <c r="M96" s="310"/>
      <c r="N96" s="310"/>
      <c r="O96" s="311"/>
      <c r="P96" s="299"/>
      <c r="Q96" s="299">
        <f t="shared" si="139"/>
        <v>0</v>
      </c>
      <c r="R96" s="299">
        <f t="shared" si="140"/>
        <v>0</v>
      </c>
      <c r="S96" s="265"/>
      <c r="T96" s="304" t="s">
        <v>43</v>
      </c>
      <c r="U96" s="316" t="str">
        <f>IF(U95="","","月")</f>
        <v/>
      </c>
      <c r="V96" s="316" t="str">
        <f>IF(V95="","","火")</f>
        <v/>
      </c>
      <c r="W96" s="316" t="str">
        <f>IF(W95="","","水")</f>
        <v/>
      </c>
      <c r="X96" s="316" t="str">
        <f>IF(X95="","","木")</f>
        <v/>
      </c>
      <c r="Y96" s="316" t="str">
        <f>IF(Y95="","","金")</f>
        <v/>
      </c>
      <c r="Z96" s="316" t="str">
        <f>IF(Z95="","","土")</f>
        <v/>
      </c>
      <c r="AA96" s="316" t="str">
        <f>IF(AA95="","","日")</f>
        <v/>
      </c>
      <c r="AB96" s="308"/>
      <c r="AC96" s="309"/>
      <c r="AD96" s="310"/>
      <c r="AE96" s="310"/>
      <c r="AF96" s="311"/>
      <c r="AG96" s="314"/>
      <c r="AH96" s="344">
        <f t="shared" si="142"/>
        <v>0</v>
      </c>
      <c r="AI96" s="344">
        <f t="shared" si="143"/>
        <v>0</v>
      </c>
      <c r="AL96" s="304" t="s">
        <v>43</v>
      </c>
      <c r="AM96" s="316" t="str">
        <f>IF(AM95="","","月")</f>
        <v/>
      </c>
      <c r="AN96" s="316" t="str">
        <f>IF(AN95="","","火")</f>
        <v/>
      </c>
      <c r="AO96" s="316" t="str">
        <f>IF(AO95="","","水")</f>
        <v/>
      </c>
      <c r="AP96" s="316" t="str">
        <f>IF(AP95="","","木")</f>
        <v/>
      </c>
      <c r="AQ96" s="316" t="str">
        <f>IF(AQ95="","","金")</f>
        <v/>
      </c>
      <c r="AR96" s="316" t="str">
        <f>IF(AR95="","","土")</f>
        <v/>
      </c>
      <c r="AS96" s="316" t="str">
        <f>IF(AS95="","","日")</f>
        <v/>
      </c>
      <c r="AT96" s="308"/>
      <c r="AU96" s="309"/>
      <c r="AV96" s="310"/>
      <c r="AW96" s="310"/>
      <c r="AX96" s="311"/>
      <c r="AY96" s="314"/>
      <c r="AZ96" s="302">
        <f t="shared" si="144"/>
        <v>0</v>
      </c>
      <c r="BA96" s="302">
        <f t="shared" si="145"/>
        <v>0</v>
      </c>
      <c r="BC96" s="304" t="s">
        <v>43</v>
      </c>
      <c r="BD96" s="316" t="str">
        <f>IF(BD95="","","月")</f>
        <v/>
      </c>
      <c r="BE96" s="316" t="str">
        <f>IF(BE95="","","火")</f>
        <v/>
      </c>
      <c r="BF96" s="316" t="str">
        <f>IF(BF95="","","水")</f>
        <v/>
      </c>
      <c r="BG96" s="316" t="str">
        <f>IF(BG95="","","木")</f>
        <v/>
      </c>
      <c r="BH96" s="316" t="str">
        <f>IF(BH95="","","金")</f>
        <v/>
      </c>
      <c r="BI96" s="316" t="str">
        <f>IF(BI95="","","土")</f>
        <v/>
      </c>
      <c r="BJ96" s="316" t="str">
        <f>IF(BJ95="","","日")</f>
        <v/>
      </c>
      <c r="BK96" s="308"/>
      <c r="BL96" s="309"/>
      <c r="BM96" s="310"/>
      <c r="BN96" s="310"/>
      <c r="BO96" s="311"/>
      <c r="BP96" s="314"/>
      <c r="BQ96" s="302">
        <f t="shared" si="146"/>
        <v>0</v>
      </c>
      <c r="BR96" s="302">
        <f t="shared" si="147"/>
        <v>0</v>
      </c>
      <c r="BU96" s="304" t="s">
        <v>43</v>
      </c>
      <c r="BV96" s="316" t="str">
        <f>IF(BV95="","","月")</f>
        <v/>
      </c>
      <c r="BW96" s="316" t="str">
        <f>IF(BW95="","","火")</f>
        <v/>
      </c>
      <c r="BX96" s="316" t="str">
        <f>IF(BX95="","","水")</f>
        <v/>
      </c>
      <c r="BY96" s="316" t="str">
        <f>IF(BY95="","","木")</f>
        <v/>
      </c>
      <c r="BZ96" s="316" t="str">
        <f>IF(BZ95="","","金")</f>
        <v/>
      </c>
      <c r="CA96" s="316" t="str">
        <f>IF(CA95="","","土")</f>
        <v/>
      </c>
      <c r="CB96" s="316" t="str">
        <f>IF(CB95="","","日")</f>
        <v/>
      </c>
      <c r="CC96" s="308"/>
      <c r="CD96" s="309"/>
      <c r="CE96" s="310"/>
      <c r="CF96" s="310"/>
      <c r="CG96" s="311"/>
      <c r="CH96" s="314"/>
      <c r="CI96" s="302">
        <f t="shared" si="148"/>
        <v>0</v>
      </c>
      <c r="CJ96" s="302">
        <f t="shared" si="149"/>
        <v>0</v>
      </c>
      <c r="CK96" s="314"/>
      <c r="CL96" s="304" t="s">
        <v>43</v>
      </c>
      <c r="CM96" s="316" t="str">
        <f>IF(CM95="","","月")</f>
        <v/>
      </c>
      <c r="CN96" s="316" t="str">
        <f>IF(CN95="","","火")</f>
        <v/>
      </c>
      <c r="CO96" s="316" t="str">
        <f>IF(CO95="","","水")</f>
        <v/>
      </c>
      <c r="CP96" s="316" t="str">
        <f>IF(CP95="","","木")</f>
        <v/>
      </c>
      <c r="CQ96" s="316" t="str">
        <f>IF(CQ95="","","金")</f>
        <v/>
      </c>
      <c r="CR96" s="316" t="str">
        <f>IF(CR95="","","土")</f>
        <v/>
      </c>
      <c r="CS96" s="316" t="str">
        <f>IF(CS95="","","日")</f>
        <v/>
      </c>
      <c r="CT96" s="308"/>
      <c r="CU96" s="309"/>
      <c r="CV96" s="310"/>
      <c r="CW96" s="310"/>
      <c r="CX96" s="311"/>
      <c r="CY96" s="314"/>
      <c r="CZ96" s="270">
        <f t="shared" si="150"/>
        <v>0</v>
      </c>
      <c r="DA96" s="270">
        <f t="shared" si="151"/>
        <v>0</v>
      </c>
    </row>
    <row r="97" spans="1:105" ht="14.25" customHeight="1" x14ac:dyDescent="0.45">
      <c r="A97" s="265"/>
      <c r="B97" s="265"/>
      <c r="C97" s="318" t="s">
        <v>25</v>
      </c>
      <c r="D97" s="319"/>
      <c r="E97" s="320"/>
      <c r="F97" s="320"/>
      <c r="G97" s="320"/>
      <c r="H97" s="320"/>
      <c r="I97" s="320"/>
      <c r="J97" s="321"/>
      <c r="K97" s="322"/>
      <c r="L97" s="323"/>
      <c r="M97" s="323"/>
      <c r="N97" s="324"/>
      <c r="O97" s="325" t="e">
        <f>ROUND(AVERAGE(N99:N110),3)</f>
        <v>#DIV/0!</v>
      </c>
      <c r="P97" s="299"/>
      <c r="Q97" s="299">
        <f t="shared" si="139"/>
        <v>0</v>
      </c>
      <c r="R97" s="299">
        <f t="shared" si="140"/>
        <v>0</v>
      </c>
      <c r="S97" s="265"/>
      <c r="T97" s="318" t="s">
        <v>25</v>
      </c>
      <c r="U97" s="319"/>
      <c r="V97" s="320"/>
      <c r="W97" s="320"/>
      <c r="X97" s="320"/>
      <c r="Y97" s="320"/>
      <c r="Z97" s="320"/>
      <c r="AA97" s="321"/>
      <c r="AB97" s="322"/>
      <c r="AC97" s="323"/>
      <c r="AD97" s="323"/>
      <c r="AE97" s="324"/>
      <c r="AF97" s="325" t="e">
        <f>ROUND(AVERAGE(AE99:AE110),3)</f>
        <v>#DIV/0!</v>
      </c>
      <c r="AG97" s="314"/>
      <c r="AH97" s="344">
        <f t="shared" si="142"/>
        <v>0</v>
      </c>
      <c r="AI97" s="344">
        <f t="shared" si="143"/>
        <v>0</v>
      </c>
      <c r="AL97" s="318" t="s">
        <v>25</v>
      </c>
      <c r="AM97" s="319"/>
      <c r="AN97" s="320"/>
      <c r="AO97" s="320"/>
      <c r="AP97" s="320"/>
      <c r="AQ97" s="320"/>
      <c r="AR97" s="320"/>
      <c r="AS97" s="321"/>
      <c r="AT97" s="322"/>
      <c r="AU97" s="323"/>
      <c r="AV97" s="323"/>
      <c r="AW97" s="324"/>
      <c r="AX97" s="325" t="e">
        <f>ROUND(AVERAGE(AW99:AW110),3)</f>
        <v>#DIV/0!</v>
      </c>
      <c r="AY97" s="314"/>
      <c r="AZ97" s="302">
        <f t="shared" si="144"/>
        <v>0</v>
      </c>
      <c r="BA97" s="302">
        <f t="shared" si="145"/>
        <v>0</v>
      </c>
      <c r="BC97" s="318" t="s">
        <v>25</v>
      </c>
      <c r="BD97" s="319"/>
      <c r="BE97" s="320"/>
      <c r="BF97" s="320"/>
      <c r="BG97" s="320"/>
      <c r="BH97" s="320"/>
      <c r="BI97" s="320"/>
      <c r="BJ97" s="321"/>
      <c r="BK97" s="322"/>
      <c r="BL97" s="323"/>
      <c r="BM97" s="323"/>
      <c r="BN97" s="324"/>
      <c r="BO97" s="325" t="e">
        <f>ROUND(AVERAGE(BN99:BN110),3)</f>
        <v>#DIV/0!</v>
      </c>
      <c r="BP97" s="314"/>
      <c r="BQ97" s="302">
        <f t="shared" si="146"/>
        <v>0</v>
      </c>
      <c r="BR97" s="302">
        <f t="shared" si="147"/>
        <v>0</v>
      </c>
      <c r="BU97" s="318" t="s">
        <v>25</v>
      </c>
      <c r="BV97" s="319"/>
      <c r="BW97" s="320"/>
      <c r="BX97" s="320"/>
      <c r="BY97" s="320"/>
      <c r="BZ97" s="320"/>
      <c r="CA97" s="320"/>
      <c r="CB97" s="321"/>
      <c r="CC97" s="322"/>
      <c r="CD97" s="323"/>
      <c r="CE97" s="323"/>
      <c r="CF97" s="324"/>
      <c r="CG97" s="325" t="e">
        <f>ROUND(AVERAGE(CF99:CF110),3)</f>
        <v>#DIV/0!</v>
      </c>
      <c r="CH97" s="314"/>
      <c r="CI97" s="302">
        <f t="shared" si="148"/>
        <v>0</v>
      </c>
      <c r="CJ97" s="302">
        <f t="shared" si="149"/>
        <v>0</v>
      </c>
      <c r="CK97" s="314"/>
      <c r="CL97" s="318" t="s">
        <v>25</v>
      </c>
      <c r="CM97" s="319"/>
      <c r="CN97" s="320"/>
      <c r="CO97" s="320"/>
      <c r="CP97" s="320"/>
      <c r="CQ97" s="320"/>
      <c r="CR97" s="320"/>
      <c r="CS97" s="321"/>
      <c r="CT97" s="322"/>
      <c r="CU97" s="323"/>
      <c r="CV97" s="323"/>
      <c r="CW97" s="324"/>
      <c r="CX97" s="325" t="e">
        <f>ROUND(AVERAGE(CW99:CW110),3)</f>
        <v>#DIV/0!</v>
      </c>
      <c r="CY97" s="314"/>
      <c r="CZ97" s="270">
        <f t="shared" si="150"/>
        <v>0</v>
      </c>
      <c r="DA97" s="270">
        <f t="shared" si="151"/>
        <v>0</v>
      </c>
    </row>
    <row r="98" spans="1:105" ht="14.25" customHeight="1" x14ac:dyDescent="0.45">
      <c r="A98" s="265"/>
      <c r="B98" s="265"/>
      <c r="C98" s="326"/>
      <c r="D98" s="327"/>
      <c r="E98" s="328"/>
      <c r="F98" s="328"/>
      <c r="G98" s="328"/>
      <c r="H98" s="328"/>
      <c r="I98" s="328"/>
      <c r="J98" s="329"/>
      <c r="K98" s="330"/>
      <c r="L98" s="331"/>
      <c r="M98" s="331"/>
      <c r="N98" s="332"/>
      <c r="O98" s="333"/>
      <c r="P98" s="299"/>
      <c r="Q98" s="299" t="str">
        <f t="shared" si="139"/>
        <v/>
      </c>
      <c r="R98" s="299" t="str">
        <f t="shared" si="140"/>
        <v/>
      </c>
      <c r="S98" s="265"/>
      <c r="T98" s="326"/>
      <c r="U98" s="327"/>
      <c r="V98" s="328"/>
      <c r="W98" s="328"/>
      <c r="X98" s="328"/>
      <c r="Y98" s="328"/>
      <c r="Z98" s="328"/>
      <c r="AA98" s="329"/>
      <c r="AB98" s="330"/>
      <c r="AC98" s="331"/>
      <c r="AD98" s="331"/>
      <c r="AE98" s="332"/>
      <c r="AF98" s="333"/>
      <c r="AG98" s="314"/>
      <c r="AH98" s="344" t="str">
        <f t="shared" si="142"/>
        <v/>
      </c>
      <c r="AI98" s="344" t="str">
        <f t="shared" si="143"/>
        <v/>
      </c>
      <c r="AL98" s="326"/>
      <c r="AM98" s="327"/>
      <c r="AN98" s="328"/>
      <c r="AO98" s="328"/>
      <c r="AP98" s="328"/>
      <c r="AQ98" s="328"/>
      <c r="AR98" s="328"/>
      <c r="AS98" s="329"/>
      <c r="AT98" s="330"/>
      <c r="AU98" s="331"/>
      <c r="AV98" s="331"/>
      <c r="AW98" s="332"/>
      <c r="AX98" s="333"/>
      <c r="AY98" s="314"/>
      <c r="AZ98" s="302" t="str">
        <f t="shared" si="144"/>
        <v/>
      </c>
      <c r="BA98" s="302" t="str">
        <f t="shared" si="145"/>
        <v/>
      </c>
      <c r="BC98" s="326"/>
      <c r="BD98" s="327"/>
      <c r="BE98" s="328"/>
      <c r="BF98" s="328"/>
      <c r="BG98" s="328"/>
      <c r="BH98" s="328"/>
      <c r="BI98" s="328"/>
      <c r="BJ98" s="329"/>
      <c r="BK98" s="330"/>
      <c r="BL98" s="331"/>
      <c r="BM98" s="331"/>
      <c r="BN98" s="332"/>
      <c r="BO98" s="333"/>
      <c r="BP98" s="314"/>
      <c r="BQ98" s="302" t="str">
        <f t="shared" si="146"/>
        <v/>
      </c>
      <c r="BR98" s="302" t="str">
        <f t="shared" si="147"/>
        <v/>
      </c>
      <c r="BU98" s="326"/>
      <c r="BV98" s="327"/>
      <c r="BW98" s="328"/>
      <c r="BX98" s="328"/>
      <c r="BY98" s="328"/>
      <c r="BZ98" s="328"/>
      <c r="CA98" s="328"/>
      <c r="CB98" s="329"/>
      <c r="CC98" s="330"/>
      <c r="CD98" s="331"/>
      <c r="CE98" s="331"/>
      <c r="CF98" s="332"/>
      <c r="CG98" s="333"/>
      <c r="CH98" s="314"/>
      <c r="CI98" s="302" t="str">
        <f t="shared" si="148"/>
        <v/>
      </c>
      <c r="CJ98" s="302" t="str">
        <f t="shared" si="149"/>
        <v/>
      </c>
      <c r="CK98" s="314"/>
      <c r="CL98" s="326"/>
      <c r="CM98" s="327"/>
      <c r="CN98" s="328"/>
      <c r="CO98" s="328"/>
      <c r="CP98" s="328"/>
      <c r="CQ98" s="328"/>
      <c r="CR98" s="328"/>
      <c r="CS98" s="329"/>
      <c r="CT98" s="330"/>
      <c r="CU98" s="331"/>
      <c r="CV98" s="331"/>
      <c r="CW98" s="332"/>
      <c r="CX98" s="333"/>
      <c r="CY98" s="314"/>
      <c r="CZ98" s="270" t="str">
        <f t="shared" si="150"/>
        <v/>
      </c>
      <c r="DA98" s="270" t="str">
        <f t="shared" si="151"/>
        <v/>
      </c>
    </row>
    <row r="99" spans="1:105" ht="14.25" customHeight="1" x14ac:dyDescent="0.45">
      <c r="A99" s="265"/>
      <c r="B99" s="265"/>
      <c r="C99" s="335" t="s">
        <v>83</v>
      </c>
      <c r="D99" s="336"/>
      <c r="E99" s="337"/>
      <c r="F99" s="337"/>
      <c r="G99" s="337"/>
      <c r="H99" s="337"/>
      <c r="I99" s="337"/>
      <c r="J99" s="338"/>
      <c r="K99" s="339">
        <f>IF(C99="","",COUNT($D$95:$J$95)-L99)</f>
        <v>0</v>
      </c>
      <c r="L99" s="340">
        <f>IF(C99="","",Q99+R99)</f>
        <v>0</v>
      </c>
      <c r="M99" s="341">
        <f>IF(C99="","",COUNTIF(D99:J99,"休"))</f>
        <v>0</v>
      </c>
      <c r="N99" s="342" t="str">
        <f>IF(K99&lt;1,"対象外",IF(C99="","",IFERROR(ROUND(M99/K99,3),"")))</f>
        <v>対象外</v>
      </c>
      <c r="O99" s="333"/>
      <c r="P99" s="299"/>
      <c r="Q99" s="299">
        <f t="shared" si="139"/>
        <v>0</v>
      </c>
      <c r="R99" s="299">
        <f t="shared" si="140"/>
        <v>0</v>
      </c>
      <c r="S99" s="265"/>
      <c r="T99" s="335" t="s">
        <v>83</v>
      </c>
      <c r="U99" s="336"/>
      <c r="V99" s="337"/>
      <c r="W99" s="337"/>
      <c r="X99" s="337"/>
      <c r="Y99" s="337"/>
      <c r="Z99" s="337"/>
      <c r="AA99" s="338"/>
      <c r="AB99" s="339">
        <f>IF(T99="","",COUNT($U$95:$AA$95)-AC99)</f>
        <v>0</v>
      </c>
      <c r="AC99" s="340">
        <f>IF(T99="","",AH99+AI99)</f>
        <v>0</v>
      </c>
      <c r="AD99" s="341">
        <f>IF(T99="","",COUNTIF(U99:AA99,"休"))</f>
        <v>0</v>
      </c>
      <c r="AE99" s="342" t="str">
        <f>IF(AB99&lt;1,"対象外",IF(T99="","",IFERROR(ROUND(AD99/AB99,3),"")))</f>
        <v>対象外</v>
      </c>
      <c r="AF99" s="333"/>
      <c r="AG99" s="343"/>
      <c r="AH99" s="344">
        <f t="shared" si="142"/>
        <v>0</v>
      </c>
      <c r="AI99" s="344">
        <f t="shared" si="143"/>
        <v>0</v>
      </c>
      <c r="AL99" s="335" t="s">
        <v>83</v>
      </c>
      <c r="AM99" s="336"/>
      <c r="AN99" s="337"/>
      <c r="AO99" s="337"/>
      <c r="AP99" s="337"/>
      <c r="AQ99" s="337"/>
      <c r="AR99" s="337"/>
      <c r="AS99" s="338"/>
      <c r="AT99" s="339">
        <f>IF(AL99="","",COUNT($AM$95:$AS$95)-AU99)</f>
        <v>0</v>
      </c>
      <c r="AU99" s="340">
        <f>IF(AL99="","",AZ99+BA99)</f>
        <v>0</v>
      </c>
      <c r="AV99" s="341">
        <f>IF(AL99="","",COUNTIF(AM99:AS99,"休"))</f>
        <v>0</v>
      </c>
      <c r="AW99" s="342" t="str">
        <f>IF(AT99&lt;7,"対象外",IF(AL99="","",IFERROR(ROUND(AV99/AT99,3),"")))</f>
        <v>対象外</v>
      </c>
      <c r="AX99" s="333"/>
      <c r="AY99" s="343"/>
      <c r="AZ99" s="302">
        <f t="shared" si="144"/>
        <v>0</v>
      </c>
      <c r="BA99" s="302">
        <f t="shared" si="145"/>
        <v>0</v>
      </c>
      <c r="BC99" s="335" t="s">
        <v>83</v>
      </c>
      <c r="BD99" s="336"/>
      <c r="BE99" s="337"/>
      <c r="BF99" s="337"/>
      <c r="BG99" s="337"/>
      <c r="BH99" s="337"/>
      <c r="BI99" s="337"/>
      <c r="BJ99" s="338"/>
      <c r="BK99" s="339">
        <f>IF(BC99="","",COUNT($BD$95:$BJ$95)-BL99)</f>
        <v>0</v>
      </c>
      <c r="BL99" s="340">
        <f>IF(BC99="","",BQ99+BR99)</f>
        <v>0</v>
      </c>
      <c r="BM99" s="341">
        <f>IF(BC99="","",COUNTIF(BD99:BJ99,"休"))</f>
        <v>0</v>
      </c>
      <c r="BN99" s="342" t="str">
        <f>IF(BK99&lt;7,"対象外",IF(BC99="","",IFERROR(ROUND(BM99/BK99,3),"")))</f>
        <v>対象外</v>
      </c>
      <c r="BO99" s="333"/>
      <c r="BP99" s="343"/>
      <c r="BQ99" s="302">
        <f t="shared" si="146"/>
        <v>0</v>
      </c>
      <c r="BR99" s="302">
        <f t="shared" si="147"/>
        <v>0</v>
      </c>
      <c r="BU99" s="335" t="s">
        <v>83</v>
      </c>
      <c r="BV99" s="336"/>
      <c r="BW99" s="337"/>
      <c r="BX99" s="337"/>
      <c r="BY99" s="337"/>
      <c r="BZ99" s="337"/>
      <c r="CA99" s="337"/>
      <c r="CB99" s="338"/>
      <c r="CC99" s="339">
        <f>IF(BU99="","",COUNT($BV$95:$CB$95)-CD99)</f>
        <v>0</v>
      </c>
      <c r="CD99" s="340">
        <f>IF(BU99="","",CI99+CJ99)</f>
        <v>0</v>
      </c>
      <c r="CE99" s="341">
        <f>IF(BU99="","",COUNTIF(BV99:CB99,"休"))</f>
        <v>0</v>
      </c>
      <c r="CF99" s="342" t="str">
        <f>IF(CC99&lt;7,"対象外",IF(BU99="","",IFERROR(ROUND(CE99/CC99,3),"")))</f>
        <v>対象外</v>
      </c>
      <c r="CG99" s="333"/>
      <c r="CH99" s="343"/>
      <c r="CI99" s="302">
        <f t="shared" si="148"/>
        <v>0</v>
      </c>
      <c r="CJ99" s="302">
        <f t="shared" si="149"/>
        <v>0</v>
      </c>
      <c r="CK99" s="343"/>
      <c r="CL99" s="335" t="s">
        <v>83</v>
      </c>
      <c r="CM99" s="336"/>
      <c r="CN99" s="337"/>
      <c r="CO99" s="337"/>
      <c r="CP99" s="337"/>
      <c r="CQ99" s="337"/>
      <c r="CR99" s="337"/>
      <c r="CS99" s="338"/>
      <c r="CT99" s="339">
        <f>IF(CL99="","",COUNT($CM$95:$CS$95)-CU99)</f>
        <v>0</v>
      </c>
      <c r="CU99" s="340">
        <f>IF(CL99="","",CZ99+DA99)</f>
        <v>0</v>
      </c>
      <c r="CV99" s="341">
        <f>IF(CL99="","",COUNTIF(CM99:CS99,"休"))</f>
        <v>0</v>
      </c>
      <c r="CW99" s="342" t="str">
        <f>IF(CT99&lt;7,"対象外",IF(CL99="","",IFERROR(ROUND(CV99/CT99,3),"")))</f>
        <v>対象外</v>
      </c>
      <c r="CX99" s="333"/>
      <c r="CY99" s="343"/>
      <c r="CZ99" s="270">
        <f t="shared" si="150"/>
        <v>0</v>
      </c>
      <c r="DA99" s="270">
        <f t="shared" si="151"/>
        <v>0</v>
      </c>
    </row>
    <row r="100" spans="1:105" ht="14.25" customHeight="1" x14ac:dyDescent="0.45">
      <c r="A100" s="265"/>
      <c r="B100" s="265"/>
      <c r="C100" s="335" t="s">
        <v>84</v>
      </c>
      <c r="D100" s="336"/>
      <c r="E100" s="337"/>
      <c r="F100" s="337"/>
      <c r="G100" s="337"/>
      <c r="H100" s="337"/>
      <c r="I100" s="337"/>
      <c r="J100" s="338"/>
      <c r="K100" s="339">
        <f t="shared" ref="K100:K102" si="183">IF(C100="","",COUNT($D$95:$J$95)-L100)</f>
        <v>0</v>
      </c>
      <c r="L100" s="340">
        <f t="shared" ref="L100:L102" si="184">IF(C100="","",Q100+R100)</f>
        <v>0</v>
      </c>
      <c r="M100" s="341">
        <f t="shared" ref="M100:M102" si="185">IF(C100="","",COUNTIF(D100:J100,"休"))</f>
        <v>0</v>
      </c>
      <c r="N100" s="342" t="str">
        <f t="shared" ref="N100:N102" si="186">IF(K100&lt;1,"対象外",IF(C100="","",IFERROR(ROUND(M100/K100,3),"")))</f>
        <v>対象外</v>
      </c>
      <c r="O100" s="333"/>
      <c r="P100" s="299"/>
      <c r="Q100" s="299">
        <f t="shared" si="139"/>
        <v>0</v>
      </c>
      <c r="R100" s="299">
        <f t="shared" si="140"/>
        <v>0</v>
      </c>
      <c r="S100" s="265"/>
      <c r="T100" s="335" t="s">
        <v>84</v>
      </c>
      <c r="U100" s="336"/>
      <c r="V100" s="337"/>
      <c r="W100" s="337"/>
      <c r="X100" s="337"/>
      <c r="Y100" s="337"/>
      <c r="Z100" s="337"/>
      <c r="AA100" s="338"/>
      <c r="AB100" s="339">
        <f>IF(T100="","",COUNT($U$95:$AA$95)-AC100)</f>
        <v>0</v>
      </c>
      <c r="AC100" s="340">
        <f>IF(T100="","",AH100+AI100)</f>
        <v>0</v>
      </c>
      <c r="AD100" s="341">
        <f t="shared" ref="AD100:AD102" si="187">IF(T100="","",COUNTIF(U100:AA100,"休"))</f>
        <v>0</v>
      </c>
      <c r="AE100" s="342" t="str">
        <f>IF(AB100&lt;1,"対象外",IF(T100="","",IFERROR(ROUND(AD100/AB100,3),"")))</f>
        <v>対象外</v>
      </c>
      <c r="AF100" s="333"/>
      <c r="AG100" s="314"/>
      <c r="AH100" s="344">
        <f t="shared" si="142"/>
        <v>0</v>
      </c>
      <c r="AI100" s="344">
        <f t="shared" si="143"/>
        <v>0</v>
      </c>
      <c r="AL100" s="335" t="s">
        <v>84</v>
      </c>
      <c r="AM100" s="336"/>
      <c r="AN100" s="337"/>
      <c r="AO100" s="337"/>
      <c r="AP100" s="337"/>
      <c r="AQ100" s="337"/>
      <c r="AR100" s="337"/>
      <c r="AS100" s="338"/>
      <c r="AT100" s="339">
        <f>IF(AL100="","",COUNT($AM$95:$AS$95)-AU100)</f>
        <v>0</v>
      </c>
      <c r="AU100" s="340">
        <f>IF(AL100="","",AZ100+BA100)</f>
        <v>0</v>
      </c>
      <c r="AV100" s="341">
        <f t="shared" ref="AV100:AV102" si="188">IF(AL100="","",COUNTIF(AM100:AS100,"休"))</f>
        <v>0</v>
      </c>
      <c r="AW100" s="342" t="str">
        <f>IF(AT100&lt;7,"対象外",IF(AL100="","",IFERROR(ROUND(AV100/AT100,3),"")))</f>
        <v>対象外</v>
      </c>
      <c r="AX100" s="333"/>
      <c r="AY100" s="314"/>
      <c r="AZ100" s="302">
        <f t="shared" si="144"/>
        <v>0</v>
      </c>
      <c r="BA100" s="302">
        <f t="shared" si="145"/>
        <v>0</v>
      </c>
      <c r="BC100" s="335" t="s">
        <v>84</v>
      </c>
      <c r="BD100" s="336"/>
      <c r="BE100" s="337"/>
      <c r="BF100" s="337"/>
      <c r="BG100" s="337"/>
      <c r="BH100" s="337"/>
      <c r="BI100" s="337"/>
      <c r="BJ100" s="338"/>
      <c r="BK100" s="339">
        <f>IF(BC100="","",COUNT($BD$95:$BJ$95)-BL100)</f>
        <v>0</v>
      </c>
      <c r="BL100" s="340">
        <f>IF(BC100="","",BQ100+BR100)</f>
        <v>0</v>
      </c>
      <c r="BM100" s="341">
        <f t="shared" ref="BM100:BM102" si="189">IF(BC100="","",COUNTIF(BD100:BJ100,"休"))</f>
        <v>0</v>
      </c>
      <c r="BN100" s="342" t="str">
        <f>IF(BK100&lt;7,"対象外",IF(BC100="","",IFERROR(ROUND(BM100/BK100,3),"")))</f>
        <v>対象外</v>
      </c>
      <c r="BO100" s="333"/>
      <c r="BP100" s="314"/>
      <c r="BQ100" s="302">
        <f t="shared" si="146"/>
        <v>0</v>
      </c>
      <c r="BR100" s="302">
        <f t="shared" si="147"/>
        <v>0</v>
      </c>
      <c r="BU100" s="335" t="s">
        <v>84</v>
      </c>
      <c r="BV100" s="336"/>
      <c r="BW100" s="337"/>
      <c r="BX100" s="337"/>
      <c r="BY100" s="337"/>
      <c r="BZ100" s="337"/>
      <c r="CA100" s="337"/>
      <c r="CB100" s="338"/>
      <c r="CC100" s="339">
        <f>IF(BU100="","",COUNT($BV$95:$CB$95)-CD100)</f>
        <v>0</v>
      </c>
      <c r="CD100" s="340">
        <f>IF(BU100="","",CI100+CJ100)</f>
        <v>0</v>
      </c>
      <c r="CE100" s="341">
        <f t="shared" ref="CE100:CE101" si="190">IF(BU100="","",COUNTIF(BV100:CB100,"休"))</f>
        <v>0</v>
      </c>
      <c r="CF100" s="342" t="str">
        <f>IF(CC100&lt;7,"対象外",IF(BU100="","",IFERROR(ROUND(CE100/CC100,3),"")))</f>
        <v>対象外</v>
      </c>
      <c r="CG100" s="333"/>
      <c r="CH100" s="314"/>
      <c r="CI100" s="302">
        <f t="shared" si="148"/>
        <v>0</v>
      </c>
      <c r="CJ100" s="302">
        <f t="shared" si="149"/>
        <v>0</v>
      </c>
      <c r="CK100" s="314"/>
      <c r="CL100" s="335" t="s">
        <v>84</v>
      </c>
      <c r="CM100" s="336"/>
      <c r="CN100" s="337"/>
      <c r="CO100" s="337"/>
      <c r="CP100" s="337"/>
      <c r="CQ100" s="337"/>
      <c r="CR100" s="337"/>
      <c r="CS100" s="338"/>
      <c r="CT100" s="339">
        <f>IF(CL100="","",COUNT($CM$95:$CS$95)-CU100)</f>
        <v>0</v>
      </c>
      <c r="CU100" s="340">
        <f>IF(CL100="","",CZ100+DA100)</f>
        <v>0</v>
      </c>
      <c r="CV100" s="341">
        <f t="shared" ref="CV100:CV102" si="191">IF(CL100="","",COUNTIF(CM100:CS100,"休"))</f>
        <v>0</v>
      </c>
      <c r="CW100" s="342" t="str">
        <f>IF(CT100&lt;7,"対象外",IF(CL100="","",IFERROR(ROUND(CV100/CT100,3),"")))</f>
        <v>対象外</v>
      </c>
      <c r="CX100" s="333"/>
      <c r="CY100" s="314"/>
      <c r="CZ100" s="270">
        <f t="shared" si="150"/>
        <v>0</v>
      </c>
      <c r="DA100" s="270">
        <f t="shared" si="151"/>
        <v>0</v>
      </c>
    </row>
    <row r="101" spans="1:105" ht="14.25" customHeight="1" x14ac:dyDescent="0.45">
      <c r="A101" s="265"/>
      <c r="B101" s="265"/>
      <c r="C101" s="335" t="s">
        <v>85</v>
      </c>
      <c r="D101" s="336"/>
      <c r="E101" s="337"/>
      <c r="F101" s="337"/>
      <c r="G101" s="337"/>
      <c r="H101" s="337"/>
      <c r="I101" s="337"/>
      <c r="J101" s="338"/>
      <c r="K101" s="339">
        <f t="shared" si="183"/>
        <v>0</v>
      </c>
      <c r="L101" s="340">
        <f t="shared" si="184"/>
        <v>0</v>
      </c>
      <c r="M101" s="341">
        <f t="shared" si="185"/>
        <v>0</v>
      </c>
      <c r="N101" s="342" t="str">
        <f t="shared" si="186"/>
        <v>対象外</v>
      </c>
      <c r="O101" s="333"/>
      <c r="P101" s="299"/>
      <c r="Q101" s="299">
        <f t="shared" si="139"/>
        <v>0</v>
      </c>
      <c r="R101" s="299">
        <f t="shared" si="140"/>
        <v>0</v>
      </c>
      <c r="S101" s="265"/>
      <c r="T101" s="335" t="s">
        <v>85</v>
      </c>
      <c r="U101" s="336"/>
      <c r="V101" s="337"/>
      <c r="W101" s="337"/>
      <c r="X101" s="337"/>
      <c r="Y101" s="337"/>
      <c r="Z101" s="337"/>
      <c r="AA101" s="338"/>
      <c r="AB101" s="339">
        <f>IF(T101="","",COUNT($U$95:$AA$95)-AC101)</f>
        <v>0</v>
      </c>
      <c r="AC101" s="340">
        <f>IF(T101="","",AH101+AI101)</f>
        <v>0</v>
      </c>
      <c r="AD101" s="341">
        <f t="shared" si="187"/>
        <v>0</v>
      </c>
      <c r="AE101" s="342" t="str">
        <f>IF(AB101&lt;1,"対象外",IF(T101="","",IFERROR(ROUND(AD101/AB101,3),"")))</f>
        <v>対象外</v>
      </c>
      <c r="AF101" s="333"/>
      <c r="AG101" s="343"/>
      <c r="AH101" s="344">
        <f t="shared" si="142"/>
        <v>0</v>
      </c>
      <c r="AI101" s="344">
        <f t="shared" si="143"/>
        <v>0</v>
      </c>
      <c r="AL101" s="335" t="s">
        <v>85</v>
      </c>
      <c r="AM101" s="336"/>
      <c r="AN101" s="337"/>
      <c r="AO101" s="337"/>
      <c r="AP101" s="337"/>
      <c r="AQ101" s="337"/>
      <c r="AR101" s="337"/>
      <c r="AS101" s="338"/>
      <c r="AT101" s="339">
        <f>IF(AL101="","",COUNT($AM$95:$AS$95)-AU101)</f>
        <v>0</v>
      </c>
      <c r="AU101" s="340">
        <f>IF(AL101="","",AZ101+BA101)</f>
        <v>0</v>
      </c>
      <c r="AV101" s="341">
        <f t="shared" si="188"/>
        <v>0</v>
      </c>
      <c r="AW101" s="342" t="str">
        <f>IF(AT101&lt;7,"対象外",IF(AL101="","",IFERROR(ROUND(AV101/AT101,3),"")))</f>
        <v>対象外</v>
      </c>
      <c r="AX101" s="333"/>
      <c r="AY101" s="343"/>
      <c r="AZ101" s="302">
        <f t="shared" si="144"/>
        <v>0</v>
      </c>
      <c r="BA101" s="302">
        <f t="shared" si="145"/>
        <v>0</v>
      </c>
      <c r="BC101" s="335" t="s">
        <v>85</v>
      </c>
      <c r="BD101" s="336"/>
      <c r="BE101" s="337"/>
      <c r="BF101" s="337"/>
      <c r="BG101" s="337"/>
      <c r="BH101" s="337"/>
      <c r="BI101" s="337"/>
      <c r="BJ101" s="338"/>
      <c r="BK101" s="339">
        <f>IF(BC101="","",COUNT($BD$95:$BJ$95)-BL101)</f>
        <v>0</v>
      </c>
      <c r="BL101" s="340">
        <f>IF(BC101="","",BQ101+BR101)</f>
        <v>0</v>
      </c>
      <c r="BM101" s="341">
        <f t="shared" si="189"/>
        <v>0</v>
      </c>
      <c r="BN101" s="342" t="str">
        <f>IF(BK101&lt;7,"対象外",IF(BC101="","",IFERROR(ROUND(BM101/BK101,3),"")))</f>
        <v>対象外</v>
      </c>
      <c r="BO101" s="333"/>
      <c r="BP101" s="343"/>
      <c r="BQ101" s="302">
        <f t="shared" si="146"/>
        <v>0</v>
      </c>
      <c r="BR101" s="302">
        <f t="shared" si="147"/>
        <v>0</v>
      </c>
      <c r="BU101" s="335" t="s">
        <v>85</v>
      </c>
      <c r="BV101" s="336"/>
      <c r="BW101" s="337"/>
      <c r="BX101" s="337"/>
      <c r="BY101" s="337"/>
      <c r="BZ101" s="337"/>
      <c r="CA101" s="337"/>
      <c r="CB101" s="338"/>
      <c r="CC101" s="339">
        <f>IF(BU101="","",COUNT($BV$95:$CB$95)-CD101)</f>
        <v>0</v>
      </c>
      <c r="CD101" s="340">
        <f>IF(BU101="","",CI101+CJ101)</f>
        <v>0</v>
      </c>
      <c r="CE101" s="341">
        <f t="shared" si="190"/>
        <v>0</v>
      </c>
      <c r="CF101" s="342" t="str">
        <f>IF(CC101&lt;7,"対象外",IF(BU101="","",IFERROR(ROUND(CE101/CC101,3),"")))</f>
        <v>対象外</v>
      </c>
      <c r="CG101" s="333"/>
      <c r="CH101" s="343"/>
      <c r="CI101" s="302">
        <f t="shared" si="148"/>
        <v>0</v>
      </c>
      <c r="CJ101" s="302">
        <f t="shared" si="149"/>
        <v>0</v>
      </c>
      <c r="CK101" s="343"/>
      <c r="CL101" s="335" t="s">
        <v>85</v>
      </c>
      <c r="CM101" s="336"/>
      <c r="CN101" s="337"/>
      <c r="CO101" s="337"/>
      <c r="CP101" s="337"/>
      <c r="CQ101" s="337"/>
      <c r="CR101" s="337"/>
      <c r="CS101" s="338"/>
      <c r="CT101" s="339">
        <f>IF(CL101="","",COUNT($CM$95:$CS$95)-CU101)</f>
        <v>0</v>
      </c>
      <c r="CU101" s="340">
        <f>IF(CL101="","",CZ101+DA101)</f>
        <v>0</v>
      </c>
      <c r="CV101" s="341">
        <f t="shared" si="191"/>
        <v>0</v>
      </c>
      <c r="CW101" s="342" t="str">
        <f>IF(CT101&lt;7,"対象外",IF(CL101="","",IFERROR(ROUND(CV101/CT101,3),"")))</f>
        <v>対象外</v>
      </c>
      <c r="CX101" s="333"/>
      <c r="CY101" s="343"/>
      <c r="CZ101" s="270">
        <f t="shared" si="150"/>
        <v>0</v>
      </c>
      <c r="DA101" s="270">
        <f t="shared" si="151"/>
        <v>0</v>
      </c>
    </row>
    <row r="102" spans="1:105" ht="14.25" customHeight="1" x14ac:dyDescent="0.45">
      <c r="A102" s="265"/>
      <c r="B102" s="265"/>
      <c r="C102" s="345" t="s">
        <v>86</v>
      </c>
      <c r="D102" s="346"/>
      <c r="E102" s="347"/>
      <c r="F102" s="347"/>
      <c r="G102" s="347"/>
      <c r="H102" s="347"/>
      <c r="I102" s="347"/>
      <c r="J102" s="348"/>
      <c r="K102" s="339">
        <f t="shared" si="183"/>
        <v>0</v>
      </c>
      <c r="L102" s="349">
        <f t="shared" si="184"/>
        <v>0</v>
      </c>
      <c r="M102" s="350">
        <f t="shared" si="185"/>
        <v>0</v>
      </c>
      <c r="N102" s="342" t="str">
        <f t="shared" si="186"/>
        <v>対象外</v>
      </c>
      <c r="O102" s="333"/>
      <c r="P102" s="299"/>
      <c r="Q102" s="299">
        <f t="shared" si="139"/>
        <v>0</v>
      </c>
      <c r="R102" s="299">
        <f t="shared" si="140"/>
        <v>0</v>
      </c>
      <c r="S102" s="265"/>
      <c r="T102" s="345" t="s">
        <v>86</v>
      </c>
      <c r="U102" s="346"/>
      <c r="V102" s="347"/>
      <c r="W102" s="347"/>
      <c r="X102" s="347"/>
      <c r="Y102" s="347"/>
      <c r="Z102" s="347"/>
      <c r="AA102" s="348"/>
      <c r="AB102" s="346">
        <f>IF(T102="","",COUNT($U$95:$AA$95)-AC102)</f>
        <v>0</v>
      </c>
      <c r="AC102" s="349">
        <f>IF(T102="","",AH102+AI102)</f>
        <v>0</v>
      </c>
      <c r="AD102" s="350">
        <f t="shared" si="187"/>
        <v>0</v>
      </c>
      <c r="AE102" s="351" t="str">
        <f>IF(AB102&lt;1,"対象外",IF(T102="","",IFERROR(ROUND(AD102/AB102,3),"")))</f>
        <v>対象外</v>
      </c>
      <c r="AF102" s="333"/>
      <c r="AG102" s="314"/>
      <c r="AH102" s="344">
        <f t="shared" si="142"/>
        <v>0</v>
      </c>
      <c r="AI102" s="344">
        <f t="shared" si="143"/>
        <v>0</v>
      </c>
      <c r="AL102" s="345" t="s">
        <v>86</v>
      </c>
      <c r="AM102" s="346"/>
      <c r="AN102" s="347"/>
      <c r="AO102" s="347"/>
      <c r="AP102" s="347"/>
      <c r="AQ102" s="347"/>
      <c r="AR102" s="347"/>
      <c r="AS102" s="348"/>
      <c r="AT102" s="346">
        <f>IF(AL102="","",COUNT($AM$95:$AS$95)-AU102)</f>
        <v>0</v>
      </c>
      <c r="AU102" s="349">
        <f>IF(AL102="","",AZ102+BA102)</f>
        <v>0</v>
      </c>
      <c r="AV102" s="350">
        <f t="shared" si="188"/>
        <v>0</v>
      </c>
      <c r="AW102" s="351" t="str">
        <f>IF(AT102&lt;7,"対象外",IF(AL102="","",IFERROR(ROUND(AV102/AT102,3),"")))</f>
        <v>対象外</v>
      </c>
      <c r="AX102" s="333"/>
      <c r="AY102" s="314"/>
      <c r="AZ102" s="302">
        <f t="shared" si="144"/>
        <v>0</v>
      </c>
      <c r="BA102" s="302">
        <f t="shared" si="145"/>
        <v>0</v>
      </c>
      <c r="BC102" s="345" t="s">
        <v>86</v>
      </c>
      <c r="BD102" s="346"/>
      <c r="BE102" s="347"/>
      <c r="BF102" s="347"/>
      <c r="BG102" s="347"/>
      <c r="BH102" s="347"/>
      <c r="BI102" s="347"/>
      <c r="BJ102" s="348"/>
      <c r="BK102" s="346">
        <f>IF(BC102="","",COUNT($BD$95:$BJ$95)-BL102)</f>
        <v>0</v>
      </c>
      <c r="BL102" s="349">
        <f>IF(BC102="","",BQ102+BR102)</f>
        <v>0</v>
      </c>
      <c r="BM102" s="350">
        <f t="shared" si="189"/>
        <v>0</v>
      </c>
      <c r="BN102" s="351" t="str">
        <f>IF(BK102&lt;7,"対象外",IF(BC102="","",IFERROR(ROUND(BM102/BK102,3),"")))</f>
        <v>対象外</v>
      </c>
      <c r="BO102" s="333"/>
      <c r="BP102" s="314"/>
      <c r="BQ102" s="302">
        <f t="shared" si="146"/>
        <v>0</v>
      </c>
      <c r="BR102" s="302">
        <f t="shared" si="147"/>
        <v>0</v>
      </c>
      <c r="BU102" s="345" t="s">
        <v>86</v>
      </c>
      <c r="BV102" s="346"/>
      <c r="BW102" s="347"/>
      <c r="BX102" s="347"/>
      <c r="BY102" s="347"/>
      <c r="BZ102" s="347"/>
      <c r="CA102" s="347"/>
      <c r="CB102" s="348"/>
      <c r="CC102" s="346">
        <f>IF(BU102="","",COUNT($BV$95:$CB$95)-CD102)</f>
        <v>0</v>
      </c>
      <c r="CD102" s="349">
        <f>IF(BU102="","",CI102+CJ102)</f>
        <v>0</v>
      </c>
      <c r="CE102" s="350">
        <f>IF(BU102="","",COUNTIF(BV102:CB102,"休"))</f>
        <v>0</v>
      </c>
      <c r="CF102" s="351" t="str">
        <f>IF(CC102&lt;7,"対象外",IF(BU102="","",IFERROR(ROUND(CE102/CC102,3),"")))</f>
        <v>対象外</v>
      </c>
      <c r="CG102" s="333"/>
      <c r="CH102" s="314"/>
      <c r="CI102" s="302">
        <f t="shared" si="148"/>
        <v>0</v>
      </c>
      <c r="CJ102" s="302">
        <f t="shared" si="149"/>
        <v>0</v>
      </c>
      <c r="CK102" s="314"/>
      <c r="CL102" s="345" t="s">
        <v>86</v>
      </c>
      <c r="CM102" s="346"/>
      <c r="CN102" s="347"/>
      <c r="CO102" s="347"/>
      <c r="CP102" s="347"/>
      <c r="CQ102" s="347"/>
      <c r="CR102" s="347"/>
      <c r="CS102" s="348"/>
      <c r="CT102" s="346">
        <f>IF(CL102="","",COUNT($CM$95:$CS$95)-CU102)</f>
        <v>0</v>
      </c>
      <c r="CU102" s="349">
        <f>IF(CL102="","",CZ102+DA102)</f>
        <v>0</v>
      </c>
      <c r="CV102" s="350">
        <f t="shared" si="191"/>
        <v>0</v>
      </c>
      <c r="CW102" s="351" t="str">
        <f>IF(CT102&lt;7,"対象外",IF(CL102="","",IFERROR(ROUND(CV102/CT102,3),"")))</f>
        <v>対象外</v>
      </c>
      <c r="CX102" s="333"/>
      <c r="CY102" s="314"/>
      <c r="CZ102" s="270">
        <f t="shared" si="150"/>
        <v>0</v>
      </c>
      <c r="DA102" s="270">
        <f t="shared" si="151"/>
        <v>0</v>
      </c>
    </row>
    <row r="103" spans="1:105" ht="14.25" customHeight="1" x14ac:dyDescent="0.45">
      <c r="A103" s="265"/>
      <c r="B103" s="265"/>
      <c r="C103" s="318" t="s">
        <v>33</v>
      </c>
      <c r="D103" s="319"/>
      <c r="E103" s="320"/>
      <c r="F103" s="320"/>
      <c r="G103" s="320"/>
      <c r="H103" s="320"/>
      <c r="I103" s="320"/>
      <c r="J103" s="321"/>
      <c r="K103" s="322"/>
      <c r="L103" s="323"/>
      <c r="M103" s="323"/>
      <c r="N103" s="324"/>
      <c r="O103" s="333"/>
      <c r="P103" s="299"/>
      <c r="Q103" s="299">
        <f t="shared" si="139"/>
        <v>0</v>
      </c>
      <c r="R103" s="299">
        <f t="shared" si="140"/>
        <v>0</v>
      </c>
      <c r="S103" s="265"/>
      <c r="T103" s="318" t="s">
        <v>33</v>
      </c>
      <c r="U103" s="319"/>
      <c r="V103" s="320"/>
      <c r="W103" s="320"/>
      <c r="X103" s="320"/>
      <c r="Y103" s="320"/>
      <c r="Z103" s="320"/>
      <c r="AA103" s="321"/>
      <c r="AB103" s="322"/>
      <c r="AC103" s="323"/>
      <c r="AD103" s="323"/>
      <c r="AE103" s="324"/>
      <c r="AF103" s="333"/>
      <c r="AG103" s="314"/>
      <c r="AH103" s="344">
        <f t="shared" si="142"/>
        <v>0</v>
      </c>
      <c r="AI103" s="344">
        <f t="shared" si="143"/>
        <v>0</v>
      </c>
      <c r="AL103" s="318" t="s">
        <v>33</v>
      </c>
      <c r="AM103" s="319"/>
      <c r="AN103" s="320"/>
      <c r="AO103" s="320"/>
      <c r="AP103" s="320"/>
      <c r="AQ103" s="320"/>
      <c r="AR103" s="320"/>
      <c r="AS103" s="321"/>
      <c r="AT103" s="322"/>
      <c r="AU103" s="323"/>
      <c r="AV103" s="323"/>
      <c r="AW103" s="324"/>
      <c r="AX103" s="333"/>
      <c r="AY103" s="314"/>
      <c r="AZ103" s="302">
        <f t="shared" si="144"/>
        <v>0</v>
      </c>
      <c r="BA103" s="302">
        <f t="shared" si="145"/>
        <v>0</v>
      </c>
      <c r="BC103" s="318" t="s">
        <v>33</v>
      </c>
      <c r="BD103" s="319"/>
      <c r="BE103" s="320"/>
      <c r="BF103" s="320"/>
      <c r="BG103" s="320"/>
      <c r="BH103" s="320"/>
      <c r="BI103" s="320"/>
      <c r="BJ103" s="321"/>
      <c r="BK103" s="322"/>
      <c r="BL103" s="323"/>
      <c r="BM103" s="323"/>
      <c r="BN103" s="324"/>
      <c r="BO103" s="333"/>
      <c r="BP103" s="314"/>
      <c r="BQ103" s="302">
        <f t="shared" si="146"/>
        <v>0</v>
      </c>
      <c r="BR103" s="302">
        <f t="shared" si="147"/>
        <v>0</v>
      </c>
      <c r="BU103" s="318" t="s">
        <v>33</v>
      </c>
      <c r="BV103" s="319"/>
      <c r="BW103" s="320"/>
      <c r="BX103" s="320"/>
      <c r="BY103" s="320"/>
      <c r="BZ103" s="320"/>
      <c r="CA103" s="320"/>
      <c r="CB103" s="321"/>
      <c r="CC103" s="322"/>
      <c r="CD103" s="323"/>
      <c r="CE103" s="323"/>
      <c r="CF103" s="324"/>
      <c r="CG103" s="333"/>
      <c r="CH103" s="314"/>
      <c r="CI103" s="302">
        <f t="shared" si="148"/>
        <v>0</v>
      </c>
      <c r="CJ103" s="302">
        <f t="shared" si="149"/>
        <v>0</v>
      </c>
      <c r="CK103" s="314"/>
      <c r="CL103" s="318" t="s">
        <v>33</v>
      </c>
      <c r="CM103" s="319"/>
      <c r="CN103" s="320"/>
      <c r="CO103" s="320"/>
      <c r="CP103" s="320"/>
      <c r="CQ103" s="320"/>
      <c r="CR103" s="320"/>
      <c r="CS103" s="321"/>
      <c r="CT103" s="322"/>
      <c r="CU103" s="323"/>
      <c r="CV103" s="323"/>
      <c r="CW103" s="324"/>
      <c r="CX103" s="333"/>
      <c r="CY103" s="314"/>
      <c r="CZ103" s="270">
        <f t="shared" si="150"/>
        <v>0</v>
      </c>
      <c r="DA103" s="270">
        <f t="shared" si="151"/>
        <v>0</v>
      </c>
    </row>
    <row r="104" spans="1:105" ht="14.25" customHeight="1" x14ac:dyDescent="0.45">
      <c r="A104" s="265"/>
      <c r="B104" s="265"/>
      <c r="C104" s="326"/>
      <c r="D104" s="327"/>
      <c r="E104" s="328"/>
      <c r="F104" s="328"/>
      <c r="G104" s="328"/>
      <c r="H104" s="328"/>
      <c r="I104" s="328"/>
      <c r="J104" s="329"/>
      <c r="K104" s="330"/>
      <c r="L104" s="331"/>
      <c r="M104" s="331"/>
      <c r="N104" s="332"/>
      <c r="O104" s="333"/>
      <c r="P104" s="299"/>
      <c r="Q104" s="299" t="str">
        <f t="shared" si="139"/>
        <v/>
      </c>
      <c r="R104" s="299" t="str">
        <f t="shared" si="140"/>
        <v/>
      </c>
      <c r="S104" s="265"/>
      <c r="T104" s="326"/>
      <c r="U104" s="327"/>
      <c r="V104" s="328"/>
      <c r="W104" s="328"/>
      <c r="X104" s="328"/>
      <c r="Y104" s="328"/>
      <c r="Z104" s="328"/>
      <c r="AA104" s="329"/>
      <c r="AB104" s="330"/>
      <c r="AC104" s="331"/>
      <c r="AD104" s="331"/>
      <c r="AE104" s="332"/>
      <c r="AF104" s="333"/>
      <c r="AG104" s="314"/>
      <c r="AH104" s="344" t="str">
        <f t="shared" si="142"/>
        <v/>
      </c>
      <c r="AI104" s="344" t="str">
        <f t="shared" si="143"/>
        <v/>
      </c>
      <c r="AL104" s="326"/>
      <c r="AM104" s="327"/>
      <c r="AN104" s="328"/>
      <c r="AO104" s="328"/>
      <c r="AP104" s="328"/>
      <c r="AQ104" s="328"/>
      <c r="AR104" s="328"/>
      <c r="AS104" s="329"/>
      <c r="AT104" s="330"/>
      <c r="AU104" s="331"/>
      <c r="AV104" s="331"/>
      <c r="AW104" s="332"/>
      <c r="AX104" s="333"/>
      <c r="AY104" s="314"/>
      <c r="AZ104" s="302" t="str">
        <f t="shared" si="144"/>
        <v/>
      </c>
      <c r="BA104" s="302" t="str">
        <f t="shared" si="145"/>
        <v/>
      </c>
      <c r="BC104" s="326"/>
      <c r="BD104" s="327"/>
      <c r="BE104" s="328"/>
      <c r="BF104" s="328"/>
      <c r="BG104" s="328"/>
      <c r="BH104" s="328"/>
      <c r="BI104" s="328"/>
      <c r="BJ104" s="329"/>
      <c r="BK104" s="330"/>
      <c r="BL104" s="331"/>
      <c r="BM104" s="331"/>
      <c r="BN104" s="332"/>
      <c r="BO104" s="333"/>
      <c r="BP104" s="314"/>
      <c r="BQ104" s="302" t="str">
        <f t="shared" si="146"/>
        <v/>
      </c>
      <c r="BR104" s="302" t="str">
        <f t="shared" si="147"/>
        <v/>
      </c>
      <c r="BU104" s="326"/>
      <c r="BV104" s="327"/>
      <c r="BW104" s="328"/>
      <c r="BX104" s="328"/>
      <c r="BY104" s="328"/>
      <c r="BZ104" s="328"/>
      <c r="CA104" s="328"/>
      <c r="CB104" s="329"/>
      <c r="CC104" s="330"/>
      <c r="CD104" s="331"/>
      <c r="CE104" s="331"/>
      <c r="CF104" s="332"/>
      <c r="CG104" s="333"/>
      <c r="CH104" s="314"/>
      <c r="CI104" s="302" t="str">
        <f t="shared" si="148"/>
        <v/>
      </c>
      <c r="CJ104" s="302" t="str">
        <f t="shared" si="149"/>
        <v/>
      </c>
      <c r="CK104" s="314"/>
      <c r="CL104" s="326"/>
      <c r="CM104" s="327"/>
      <c r="CN104" s="328"/>
      <c r="CO104" s="328"/>
      <c r="CP104" s="328"/>
      <c r="CQ104" s="328"/>
      <c r="CR104" s="328"/>
      <c r="CS104" s="329"/>
      <c r="CT104" s="330"/>
      <c r="CU104" s="331"/>
      <c r="CV104" s="331"/>
      <c r="CW104" s="332"/>
      <c r="CX104" s="333"/>
      <c r="CY104" s="314"/>
      <c r="CZ104" s="270" t="str">
        <f t="shared" si="150"/>
        <v/>
      </c>
      <c r="DA104" s="270" t="str">
        <f t="shared" si="151"/>
        <v/>
      </c>
    </row>
    <row r="105" spans="1:105" ht="14.25" customHeight="1" x14ac:dyDescent="0.45">
      <c r="A105" s="265"/>
      <c r="B105" s="265"/>
      <c r="C105" s="352" t="s">
        <v>83</v>
      </c>
      <c r="D105" s="339"/>
      <c r="E105" s="353"/>
      <c r="F105" s="353"/>
      <c r="G105" s="353"/>
      <c r="H105" s="353"/>
      <c r="I105" s="353"/>
      <c r="J105" s="354"/>
      <c r="K105" s="368">
        <f>IF(C105="","",COUNT($D$95:$J$95)-L105)</f>
        <v>0</v>
      </c>
      <c r="L105" s="356">
        <f t="shared" ref="L105:L107" si="192">IF(C105="","",Q105+R105)</f>
        <v>0</v>
      </c>
      <c r="M105" s="356">
        <f t="shared" ref="M105:M107" si="193">IF(C105="","",COUNTIF(D105:J105,"休"))</f>
        <v>0</v>
      </c>
      <c r="N105" s="369" t="str">
        <f>IF(K105&lt;1,"対象外",IF(C105="","",IFERROR(ROUND(M105/K105,3),"")))</f>
        <v>対象外</v>
      </c>
      <c r="O105" s="333"/>
      <c r="P105" s="299"/>
      <c r="Q105" s="299">
        <f t="shared" si="139"/>
        <v>0</v>
      </c>
      <c r="R105" s="299">
        <f t="shared" si="140"/>
        <v>0</v>
      </c>
      <c r="S105" s="265"/>
      <c r="T105" s="352" t="s">
        <v>83</v>
      </c>
      <c r="U105" s="339"/>
      <c r="V105" s="353"/>
      <c r="W105" s="353"/>
      <c r="X105" s="353"/>
      <c r="Y105" s="353"/>
      <c r="Z105" s="353"/>
      <c r="AA105" s="354"/>
      <c r="AB105" s="355">
        <f>IF(T105="","",COUNT($U$95:$AA$95)-AC105)</f>
        <v>0</v>
      </c>
      <c r="AC105" s="356">
        <f>IF(T105="","",AH105+AI105)</f>
        <v>0</v>
      </c>
      <c r="AD105" s="356">
        <f t="shared" ref="AD105:AD107" si="194">IF(T105="","",COUNTIF(U105:AA105,"休"))</f>
        <v>0</v>
      </c>
      <c r="AE105" s="357" t="str">
        <f>IF(AB105&lt;1,"対象外",IF(T105="","",IFERROR(ROUND(AD105/AB105,3),"")))</f>
        <v>対象外</v>
      </c>
      <c r="AF105" s="333"/>
      <c r="AG105" s="358"/>
      <c r="AH105" s="344">
        <f t="shared" si="142"/>
        <v>0</v>
      </c>
      <c r="AI105" s="344">
        <f t="shared" si="143"/>
        <v>0</v>
      </c>
      <c r="AL105" s="352" t="s">
        <v>83</v>
      </c>
      <c r="AM105" s="339"/>
      <c r="AN105" s="353"/>
      <c r="AO105" s="353"/>
      <c r="AP105" s="353"/>
      <c r="AQ105" s="353"/>
      <c r="AR105" s="353"/>
      <c r="AS105" s="354"/>
      <c r="AT105" s="355">
        <f>IF(AL105="","",COUNT($AM$95:$AS$95)-AU105)</f>
        <v>0</v>
      </c>
      <c r="AU105" s="356">
        <f>IF(AL105="","",AZ105+BA105)</f>
        <v>0</v>
      </c>
      <c r="AV105" s="356">
        <f t="shared" ref="AV105:AV107" si="195">IF(AL105="","",COUNTIF(AM105:AS105,"休"))</f>
        <v>0</v>
      </c>
      <c r="AW105" s="357" t="str">
        <f>IF(AT105&lt;7,"対象外",IF(AL105="","",IFERROR(ROUND(AV105/AT105,3),"")))</f>
        <v>対象外</v>
      </c>
      <c r="AX105" s="333"/>
      <c r="AY105" s="358"/>
      <c r="AZ105" s="302">
        <f t="shared" si="144"/>
        <v>0</v>
      </c>
      <c r="BA105" s="302">
        <f t="shared" si="145"/>
        <v>0</v>
      </c>
      <c r="BC105" s="352" t="s">
        <v>83</v>
      </c>
      <c r="BD105" s="339"/>
      <c r="BE105" s="353"/>
      <c r="BF105" s="353"/>
      <c r="BG105" s="353"/>
      <c r="BH105" s="353"/>
      <c r="BI105" s="353"/>
      <c r="BJ105" s="354"/>
      <c r="BK105" s="355">
        <f>IF(BC105="","",COUNT($BD$95:$BJ$95)-BL105)</f>
        <v>0</v>
      </c>
      <c r="BL105" s="356">
        <f>IF(BC105="","",BQ105+BR105)</f>
        <v>0</v>
      </c>
      <c r="BM105" s="356">
        <f t="shared" ref="BM105:BM107" si="196">IF(BC105="","",COUNTIF(BD105:BJ105,"休"))</f>
        <v>0</v>
      </c>
      <c r="BN105" s="357" t="str">
        <f>IF(BK105&lt;7,"対象外",IF(BC105="","",IFERROR(ROUND(BM105/BK105,3),"")))</f>
        <v>対象外</v>
      </c>
      <c r="BO105" s="333"/>
      <c r="BP105" s="358"/>
      <c r="BQ105" s="302">
        <f t="shared" si="146"/>
        <v>0</v>
      </c>
      <c r="BR105" s="302">
        <f t="shared" si="147"/>
        <v>0</v>
      </c>
      <c r="BU105" s="352" t="s">
        <v>83</v>
      </c>
      <c r="BV105" s="339"/>
      <c r="BW105" s="353"/>
      <c r="BX105" s="353"/>
      <c r="BY105" s="353"/>
      <c r="BZ105" s="353"/>
      <c r="CA105" s="353"/>
      <c r="CB105" s="354"/>
      <c r="CC105" s="355">
        <f>IF(BU105="","",COUNT($BV$95:$CB$95)-CD105)</f>
        <v>0</v>
      </c>
      <c r="CD105" s="356">
        <f>IF(BU105="","",CI105+CJ105)</f>
        <v>0</v>
      </c>
      <c r="CE105" s="356">
        <f t="shared" ref="CE105:CE107" si="197">IF(BU105="","",COUNTIF(BV105:CB105,"休"))</f>
        <v>0</v>
      </c>
      <c r="CF105" s="357" t="str">
        <f>IF(CC105&lt;7,"対象外",IF(BU105="","",IFERROR(ROUND(CE105/CC105,3),"")))</f>
        <v>対象外</v>
      </c>
      <c r="CG105" s="333"/>
      <c r="CH105" s="358"/>
      <c r="CI105" s="302">
        <f t="shared" si="148"/>
        <v>0</v>
      </c>
      <c r="CJ105" s="302">
        <f t="shared" si="149"/>
        <v>0</v>
      </c>
      <c r="CK105" s="314"/>
      <c r="CL105" s="352" t="s">
        <v>83</v>
      </c>
      <c r="CM105" s="339"/>
      <c r="CN105" s="353"/>
      <c r="CO105" s="353"/>
      <c r="CP105" s="353"/>
      <c r="CQ105" s="353"/>
      <c r="CR105" s="353"/>
      <c r="CS105" s="354"/>
      <c r="CT105" s="355">
        <f>IF(CL105="","",COUNT($CM$95:$CS$95)-CU105)</f>
        <v>0</v>
      </c>
      <c r="CU105" s="356">
        <f>IF(CL105="","",CZ105+DA105)</f>
        <v>0</v>
      </c>
      <c r="CV105" s="356">
        <f t="shared" ref="CV105:CV107" si="198">IF(CL105="","",COUNTIF(CM105:CS105,"休"))</f>
        <v>0</v>
      </c>
      <c r="CW105" s="357" t="str">
        <f>IF(CT105&lt;7,"対象外",IF(CL105="","",IFERROR(ROUND(CV105/CT105,3),"")))</f>
        <v>対象外</v>
      </c>
      <c r="CX105" s="333"/>
      <c r="CY105" s="358"/>
      <c r="CZ105" s="270">
        <f t="shared" si="150"/>
        <v>0</v>
      </c>
      <c r="DA105" s="270">
        <f t="shared" si="151"/>
        <v>0</v>
      </c>
    </row>
    <row r="106" spans="1:105" ht="14.25" customHeight="1" x14ac:dyDescent="0.45">
      <c r="A106" s="265"/>
      <c r="B106" s="265"/>
      <c r="C106" s="335" t="s">
        <v>84</v>
      </c>
      <c r="D106" s="336"/>
      <c r="E106" s="337"/>
      <c r="F106" s="337"/>
      <c r="G106" s="337"/>
      <c r="H106" s="337"/>
      <c r="I106" s="337"/>
      <c r="J106" s="338"/>
      <c r="K106" s="336">
        <f t="shared" ref="K106:K107" si="199">IF(C106="","",COUNT($D$95:$J$95)-L106)</f>
        <v>0</v>
      </c>
      <c r="L106" s="361">
        <f>IF(C106="","",Q106+R106)</f>
        <v>0</v>
      </c>
      <c r="M106" s="361">
        <f t="shared" si="193"/>
        <v>0</v>
      </c>
      <c r="N106" s="362" t="str">
        <f t="shared" ref="N106:N107" si="200">IF(K106&lt;1,"対象外",IF(C106="","",IFERROR(ROUND(M106/K106,3),"")))</f>
        <v>対象外</v>
      </c>
      <c r="O106" s="333"/>
      <c r="P106" s="299"/>
      <c r="Q106" s="299">
        <f t="shared" si="139"/>
        <v>0</v>
      </c>
      <c r="R106" s="299">
        <f t="shared" si="140"/>
        <v>0</v>
      </c>
      <c r="S106" s="265"/>
      <c r="T106" s="335" t="s">
        <v>84</v>
      </c>
      <c r="U106" s="336"/>
      <c r="V106" s="337"/>
      <c r="W106" s="337"/>
      <c r="X106" s="337"/>
      <c r="Y106" s="337"/>
      <c r="Z106" s="337"/>
      <c r="AA106" s="338"/>
      <c r="AB106" s="336">
        <f>IF(T106="","",COUNT($U$95:$AA$95)-AC106)</f>
        <v>0</v>
      </c>
      <c r="AC106" s="361">
        <f>IF(T106="","",AH106+AI106)</f>
        <v>0</v>
      </c>
      <c r="AD106" s="361">
        <f t="shared" si="194"/>
        <v>0</v>
      </c>
      <c r="AE106" s="362" t="str">
        <f>IF(AB106&lt;1,"対象外",IF(T106="","",IFERROR(ROUND(AD106/AB106,3),"")))</f>
        <v>対象外</v>
      </c>
      <c r="AF106" s="333"/>
      <c r="AG106" s="358"/>
      <c r="AH106" s="344">
        <f t="shared" si="142"/>
        <v>0</v>
      </c>
      <c r="AI106" s="344">
        <f t="shared" si="143"/>
        <v>0</v>
      </c>
      <c r="AL106" s="335" t="s">
        <v>84</v>
      </c>
      <c r="AM106" s="336"/>
      <c r="AN106" s="337"/>
      <c r="AO106" s="337"/>
      <c r="AP106" s="337"/>
      <c r="AQ106" s="337"/>
      <c r="AR106" s="337"/>
      <c r="AS106" s="338"/>
      <c r="AT106" s="336">
        <f>IF(AL106="","",COUNT($AM$95:$AS$95)-AU106)</f>
        <v>0</v>
      </c>
      <c r="AU106" s="361">
        <f>IF(AL106="","",AZ106+BA106)</f>
        <v>0</v>
      </c>
      <c r="AV106" s="361">
        <f t="shared" si="195"/>
        <v>0</v>
      </c>
      <c r="AW106" s="362" t="str">
        <f>IF(AT106&lt;7,"対象外",IF(AL106="","",IFERROR(ROUND(AV106/AT106,3),"")))</f>
        <v>対象外</v>
      </c>
      <c r="AX106" s="333"/>
      <c r="AY106" s="358"/>
      <c r="AZ106" s="302">
        <f t="shared" si="144"/>
        <v>0</v>
      </c>
      <c r="BA106" s="302">
        <f t="shared" si="145"/>
        <v>0</v>
      </c>
      <c r="BC106" s="335" t="s">
        <v>84</v>
      </c>
      <c r="BD106" s="336"/>
      <c r="BE106" s="337"/>
      <c r="BF106" s="337"/>
      <c r="BG106" s="337"/>
      <c r="BH106" s="337"/>
      <c r="BI106" s="337"/>
      <c r="BJ106" s="338"/>
      <c r="BK106" s="336">
        <f>IF(BC106="","",COUNT($BD$95:$BJ$95)-BL106)</f>
        <v>0</v>
      </c>
      <c r="BL106" s="361">
        <f>IF(BC106="","",BQ106+BR106)</f>
        <v>0</v>
      </c>
      <c r="BM106" s="361">
        <f t="shared" si="196"/>
        <v>0</v>
      </c>
      <c r="BN106" s="362" t="str">
        <f>IF(BK106&lt;7,"対象外",IF(BC106="","",IFERROR(ROUND(BM106/BK106,3),"")))</f>
        <v>対象外</v>
      </c>
      <c r="BO106" s="333"/>
      <c r="BP106" s="358"/>
      <c r="BQ106" s="302">
        <f t="shared" si="146"/>
        <v>0</v>
      </c>
      <c r="BR106" s="302">
        <f t="shared" si="147"/>
        <v>0</v>
      </c>
      <c r="BU106" s="335" t="s">
        <v>84</v>
      </c>
      <c r="BV106" s="336"/>
      <c r="BW106" s="337"/>
      <c r="BX106" s="337"/>
      <c r="BY106" s="337"/>
      <c r="BZ106" s="337"/>
      <c r="CA106" s="337"/>
      <c r="CB106" s="338"/>
      <c r="CC106" s="336">
        <f>IF(BU106="","",COUNT($BV$95:$CB$95)-CD106)</f>
        <v>0</v>
      </c>
      <c r="CD106" s="361">
        <f>IF(BU106="","",CI106+CJ106)</f>
        <v>0</v>
      </c>
      <c r="CE106" s="361">
        <f t="shared" si="197"/>
        <v>0</v>
      </c>
      <c r="CF106" s="362" t="str">
        <f>IF(CC106&lt;7,"対象外",IF(BU106="","",IFERROR(ROUND(CE106/CC106,3),"")))</f>
        <v>対象外</v>
      </c>
      <c r="CG106" s="333"/>
      <c r="CH106" s="358"/>
      <c r="CI106" s="302">
        <f t="shared" si="148"/>
        <v>0</v>
      </c>
      <c r="CJ106" s="302">
        <f t="shared" si="149"/>
        <v>0</v>
      </c>
      <c r="CK106" s="314"/>
      <c r="CL106" s="335" t="s">
        <v>84</v>
      </c>
      <c r="CM106" s="336"/>
      <c r="CN106" s="337"/>
      <c r="CO106" s="337"/>
      <c r="CP106" s="337"/>
      <c r="CQ106" s="337"/>
      <c r="CR106" s="337"/>
      <c r="CS106" s="338"/>
      <c r="CT106" s="336">
        <f>IF(CL106="","",COUNT($CM$95:$CS$95)-CU106)</f>
        <v>0</v>
      </c>
      <c r="CU106" s="361">
        <f>IF(CL106="","",CZ106+DA106)</f>
        <v>0</v>
      </c>
      <c r="CV106" s="361">
        <f t="shared" si="198"/>
        <v>0</v>
      </c>
      <c r="CW106" s="362" t="str">
        <f>IF(CT106&lt;7,"対象外",IF(CL106="","",IFERROR(ROUND(CV106/CT106,3),"")))</f>
        <v>対象外</v>
      </c>
      <c r="CX106" s="333"/>
      <c r="CY106" s="358"/>
      <c r="CZ106" s="270">
        <f t="shared" si="150"/>
        <v>0</v>
      </c>
      <c r="DA106" s="270">
        <f t="shared" si="151"/>
        <v>0</v>
      </c>
    </row>
    <row r="107" spans="1:105" ht="14.25" customHeight="1" x14ac:dyDescent="0.45">
      <c r="A107" s="265"/>
      <c r="B107" s="265"/>
      <c r="C107" s="335" t="s">
        <v>85</v>
      </c>
      <c r="D107" s="336"/>
      <c r="E107" s="337"/>
      <c r="F107" s="337"/>
      <c r="G107" s="337"/>
      <c r="H107" s="337"/>
      <c r="I107" s="337"/>
      <c r="J107" s="338"/>
      <c r="K107" s="339">
        <f t="shared" si="199"/>
        <v>0</v>
      </c>
      <c r="L107" s="361">
        <f t="shared" si="192"/>
        <v>0</v>
      </c>
      <c r="M107" s="361">
        <f t="shared" si="193"/>
        <v>0</v>
      </c>
      <c r="N107" s="342" t="str">
        <f t="shared" si="200"/>
        <v>対象外</v>
      </c>
      <c r="O107" s="333"/>
      <c r="P107" s="299"/>
      <c r="Q107" s="299">
        <f t="shared" si="139"/>
        <v>0</v>
      </c>
      <c r="R107" s="299">
        <f t="shared" si="140"/>
        <v>0</v>
      </c>
      <c r="S107" s="265"/>
      <c r="T107" s="335" t="s">
        <v>85</v>
      </c>
      <c r="U107" s="336"/>
      <c r="V107" s="337"/>
      <c r="W107" s="337"/>
      <c r="X107" s="337"/>
      <c r="Y107" s="337"/>
      <c r="Z107" s="337"/>
      <c r="AA107" s="338"/>
      <c r="AB107" s="336">
        <f>IF(T107="","",COUNT($U$95:$AA$95)-AC107)</f>
        <v>0</v>
      </c>
      <c r="AC107" s="361">
        <f>IF(T107="","",AH107+AI107)</f>
        <v>0</v>
      </c>
      <c r="AD107" s="361">
        <f t="shared" si="194"/>
        <v>0</v>
      </c>
      <c r="AE107" s="362" t="str">
        <f>IF(AB107&lt;1,"対象外",IF(T107="","",IFERROR(ROUND(AD107/AB107,3),"")))</f>
        <v>対象外</v>
      </c>
      <c r="AF107" s="333"/>
      <c r="AG107" s="358"/>
      <c r="AH107" s="344">
        <f t="shared" si="142"/>
        <v>0</v>
      </c>
      <c r="AI107" s="344">
        <f t="shared" si="143"/>
        <v>0</v>
      </c>
      <c r="AL107" s="335" t="s">
        <v>85</v>
      </c>
      <c r="AM107" s="336"/>
      <c r="AN107" s="337"/>
      <c r="AO107" s="337"/>
      <c r="AP107" s="337"/>
      <c r="AQ107" s="337"/>
      <c r="AR107" s="337"/>
      <c r="AS107" s="338"/>
      <c r="AT107" s="336">
        <f>IF(AL107="","",COUNT($AM$95:$AS$95)-AU107)</f>
        <v>0</v>
      </c>
      <c r="AU107" s="361">
        <f>IF(AL107="","",AZ107+BA107)</f>
        <v>0</v>
      </c>
      <c r="AV107" s="361">
        <f t="shared" si="195"/>
        <v>0</v>
      </c>
      <c r="AW107" s="362" t="str">
        <f>IF(AT107&lt;7,"対象外",IF(AL107="","",IFERROR(ROUND(AV107/AT107,3),"")))</f>
        <v>対象外</v>
      </c>
      <c r="AX107" s="333"/>
      <c r="AY107" s="358"/>
      <c r="AZ107" s="302">
        <f t="shared" si="144"/>
        <v>0</v>
      </c>
      <c r="BA107" s="302">
        <f t="shared" si="145"/>
        <v>0</v>
      </c>
      <c r="BC107" s="335" t="s">
        <v>85</v>
      </c>
      <c r="BD107" s="336"/>
      <c r="BE107" s="337"/>
      <c r="BF107" s="337"/>
      <c r="BG107" s="337"/>
      <c r="BH107" s="337"/>
      <c r="BI107" s="337"/>
      <c r="BJ107" s="338"/>
      <c r="BK107" s="336">
        <f>IF(BC107="","",COUNT($BD$95:$BJ$95)-BL107)</f>
        <v>0</v>
      </c>
      <c r="BL107" s="361">
        <f>IF(BC107="","",BQ107+BR107)</f>
        <v>0</v>
      </c>
      <c r="BM107" s="361">
        <f t="shared" si="196"/>
        <v>0</v>
      </c>
      <c r="BN107" s="362" t="str">
        <f>IF(BK107&lt;7,"対象外",IF(BC107="","",IFERROR(ROUND(BM107/BK107,3),"")))</f>
        <v>対象外</v>
      </c>
      <c r="BO107" s="333"/>
      <c r="BP107" s="358"/>
      <c r="BQ107" s="302">
        <f t="shared" si="146"/>
        <v>0</v>
      </c>
      <c r="BR107" s="302">
        <f t="shared" si="147"/>
        <v>0</v>
      </c>
      <c r="BU107" s="335" t="s">
        <v>85</v>
      </c>
      <c r="BV107" s="336"/>
      <c r="BW107" s="337"/>
      <c r="BX107" s="337"/>
      <c r="BY107" s="337"/>
      <c r="BZ107" s="337"/>
      <c r="CA107" s="337"/>
      <c r="CB107" s="338"/>
      <c r="CC107" s="336">
        <f>IF(BU107="","",COUNT($BV$95:$CB$95)-CD107)</f>
        <v>0</v>
      </c>
      <c r="CD107" s="361">
        <f>IF(BU107="","",CI107+CJ107)</f>
        <v>0</v>
      </c>
      <c r="CE107" s="361">
        <f t="shared" si="197"/>
        <v>0</v>
      </c>
      <c r="CF107" s="362" t="str">
        <f>IF(CC107&lt;7,"対象外",IF(BU107="","",IFERROR(ROUND(CE107/CC107,3),"")))</f>
        <v>対象外</v>
      </c>
      <c r="CG107" s="333"/>
      <c r="CH107" s="358"/>
      <c r="CI107" s="302">
        <f t="shared" si="148"/>
        <v>0</v>
      </c>
      <c r="CJ107" s="302">
        <f t="shared" si="149"/>
        <v>0</v>
      </c>
      <c r="CK107" s="314"/>
      <c r="CL107" s="335" t="s">
        <v>85</v>
      </c>
      <c r="CM107" s="336"/>
      <c r="CN107" s="337"/>
      <c r="CO107" s="337"/>
      <c r="CP107" s="337"/>
      <c r="CQ107" s="337"/>
      <c r="CR107" s="337"/>
      <c r="CS107" s="338"/>
      <c r="CT107" s="336">
        <f>IF(CL107="","",COUNT($CM$95:$CS$95)-CU107)</f>
        <v>0</v>
      </c>
      <c r="CU107" s="361">
        <f>IF(CL107="","",CZ107+DA107)</f>
        <v>0</v>
      </c>
      <c r="CV107" s="361">
        <f t="shared" si="198"/>
        <v>0</v>
      </c>
      <c r="CW107" s="362" t="str">
        <f>IF(CT107&lt;7,"対象外",IF(CL107="","",IFERROR(ROUND(CV107/CT107,3),"")))</f>
        <v>対象外</v>
      </c>
      <c r="CX107" s="333"/>
      <c r="CY107" s="358"/>
      <c r="CZ107" s="270">
        <f t="shared" si="150"/>
        <v>0</v>
      </c>
      <c r="DA107" s="270">
        <f t="shared" si="151"/>
        <v>0</v>
      </c>
    </row>
    <row r="108" spans="1:105" ht="14.25" customHeight="1" x14ac:dyDescent="0.45">
      <c r="A108" s="265"/>
      <c r="B108" s="265"/>
      <c r="C108" s="318" t="s">
        <v>34</v>
      </c>
      <c r="D108" s="319"/>
      <c r="E108" s="320"/>
      <c r="F108" s="320"/>
      <c r="G108" s="320"/>
      <c r="H108" s="320"/>
      <c r="I108" s="320"/>
      <c r="J108" s="321"/>
      <c r="K108" s="322"/>
      <c r="L108" s="323"/>
      <c r="M108" s="323"/>
      <c r="N108" s="324"/>
      <c r="O108" s="333"/>
      <c r="P108" s="299"/>
      <c r="Q108" s="299">
        <f t="shared" si="139"/>
        <v>0</v>
      </c>
      <c r="R108" s="299">
        <f t="shared" si="140"/>
        <v>0</v>
      </c>
      <c r="S108" s="265"/>
      <c r="T108" s="318" t="s">
        <v>34</v>
      </c>
      <c r="U108" s="319"/>
      <c r="V108" s="320"/>
      <c r="W108" s="320"/>
      <c r="X108" s="320"/>
      <c r="Y108" s="320"/>
      <c r="Z108" s="320"/>
      <c r="AA108" s="321"/>
      <c r="AB108" s="322"/>
      <c r="AC108" s="323"/>
      <c r="AD108" s="323"/>
      <c r="AE108" s="324"/>
      <c r="AF108" s="333"/>
      <c r="AG108" s="314"/>
      <c r="AH108" s="344">
        <f t="shared" si="142"/>
        <v>0</v>
      </c>
      <c r="AI108" s="344">
        <f t="shared" si="143"/>
        <v>0</v>
      </c>
      <c r="AL108" s="318" t="s">
        <v>34</v>
      </c>
      <c r="AM108" s="319"/>
      <c r="AN108" s="320"/>
      <c r="AO108" s="320"/>
      <c r="AP108" s="320"/>
      <c r="AQ108" s="320"/>
      <c r="AR108" s="320"/>
      <c r="AS108" s="321"/>
      <c r="AT108" s="322"/>
      <c r="AU108" s="323"/>
      <c r="AV108" s="323"/>
      <c r="AW108" s="324"/>
      <c r="AX108" s="333"/>
      <c r="AY108" s="314"/>
      <c r="AZ108" s="302">
        <f t="shared" si="144"/>
        <v>0</v>
      </c>
      <c r="BA108" s="302">
        <f t="shared" si="145"/>
        <v>0</v>
      </c>
      <c r="BC108" s="318" t="s">
        <v>34</v>
      </c>
      <c r="BD108" s="319"/>
      <c r="BE108" s="320"/>
      <c r="BF108" s="320"/>
      <c r="BG108" s="320"/>
      <c r="BH108" s="320"/>
      <c r="BI108" s="320"/>
      <c r="BJ108" s="321"/>
      <c r="BK108" s="322"/>
      <c r="BL108" s="323"/>
      <c r="BM108" s="323"/>
      <c r="BN108" s="324"/>
      <c r="BO108" s="333"/>
      <c r="BP108" s="314"/>
      <c r="BQ108" s="302">
        <f t="shared" si="146"/>
        <v>0</v>
      </c>
      <c r="BR108" s="302">
        <f t="shared" si="147"/>
        <v>0</v>
      </c>
      <c r="BU108" s="318" t="s">
        <v>34</v>
      </c>
      <c r="BV108" s="319"/>
      <c r="BW108" s="320"/>
      <c r="BX108" s="320"/>
      <c r="BY108" s="320"/>
      <c r="BZ108" s="320"/>
      <c r="CA108" s="320"/>
      <c r="CB108" s="321"/>
      <c r="CC108" s="322"/>
      <c r="CD108" s="323"/>
      <c r="CE108" s="323"/>
      <c r="CF108" s="324"/>
      <c r="CG108" s="333"/>
      <c r="CH108" s="314"/>
      <c r="CI108" s="302">
        <f t="shared" si="148"/>
        <v>0</v>
      </c>
      <c r="CJ108" s="302">
        <f t="shared" si="149"/>
        <v>0</v>
      </c>
      <c r="CK108" s="314"/>
      <c r="CL108" s="318" t="s">
        <v>34</v>
      </c>
      <c r="CM108" s="319"/>
      <c r="CN108" s="320"/>
      <c r="CO108" s="320"/>
      <c r="CP108" s="320"/>
      <c r="CQ108" s="320"/>
      <c r="CR108" s="320"/>
      <c r="CS108" s="321"/>
      <c r="CT108" s="322"/>
      <c r="CU108" s="323"/>
      <c r="CV108" s="323"/>
      <c r="CW108" s="324"/>
      <c r="CX108" s="333"/>
      <c r="CY108" s="314"/>
      <c r="CZ108" s="270">
        <f t="shared" si="150"/>
        <v>0</v>
      </c>
      <c r="DA108" s="270">
        <f t="shared" si="151"/>
        <v>0</v>
      </c>
    </row>
    <row r="109" spans="1:105" ht="14.25" customHeight="1" x14ac:dyDescent="0.45">
      <c r="A109" s="265"/>
      <c r="B109" s="265"/>
      <c r="C109" s="326"/>
      <c r="D109" s="327"/>
      <c r="E109" s="328"/>
      <c r="F109" s="328"/>
      <c r="G109" s="328"/>
      <c r="H109" s="328"/>
      <c r="I109" s="328"/>
      <c r="J109" s="329"/>
      <c r="K109" s="330"/>
      <c r="L109" s="331"/>
      <c r="M109" s="331"/>
      <c r="N109" s="332"/>
      <c r="O109" s="333"/>
      <c r="P109" s="299"/>
      <c r="Q109" s="299" t="str">
        <f t="shared" si="139"/>
        <v/>
      </c>
      <c r="R109" s="299" t="str">
        <f t="shared" si="140"/>
        <v/>
      </c>
      <c r="S109" s="265"/>
      <c r="T109" s="326"/>
      <c r="U109" s="327"/>
      <c r="V109" s="328"/>
      <c r="W109" s="328"/>
      <c r="X109" s="328"/>
      <c r="Y109" s="328"/>
      <c r="Z109" s="328"/>
      <c r="AA109" s="329"/>
      <c r="AB109" s="330"/>
      <c r="AC109" s="331"/>
      <c r="AD109" s="331"/>
      <c r="AE109" s="332"/>
      <c r="AF109" s="333"/>
      <c r="AG109" s="314"/>
      <c r="AH109" s="344" t="str">
        <f t="shared" si="142"/>
        <v/>
      </c>
      <c r="AI109" s="344" t="str">
        <f t="shared" si="143"/>
        <v/>
      </c>
      <c r="AL109" s="326"/>
      <c r="AM109" s="327"/>
      <c r="AN109" s="328"/>
      <c r="AO109" s="328"/>
      <c r="AP109" s="328"/>
      <c r="AQ109" s="328"/>
      <c r="AR109" s="328"/>
      <c r="AS109" s="329"/>
      <c r="AT109" s="330"/>
      <c r="AU109" s="331"/>
      <c r="AV109" s="331"/>
      <c r="AW109" s="332"/>
      <c r="AX109" s="333"/>
      <c r="AY109" s="314"/>
      <c r="AZ109" s="302" t="str">
        <f t="shared" si="144"/>
        <v/>
      </c>
      <c r="BA109" s="302" t="str">
        <f t="shared" si="145"/>
        <v/>
      </c>
      <c r="BC109" s="326"/>
      <c r="BD109" s="327"/>
      <c r="BE109" s="328"/>
      <c r="BF109" s="328"/>
      <c r="BG109" s="328"/>
      <c r="BH109" s="328"/>
      <c r="BI109" s="328"/>
      <c r="BJ109" s="329"/>
      <c r="BK109" s="330"/>
      <c r="BL109" s="331"/>
      <c r="BM109" s="331"/>
      <c r="BN109" s="332"/>
      <c r="BO109" s="333"/>
      <c r="BP109" s="314"/>
      <c r="BQ109" s="302" t="str">
        <f t="shared" si="146"/>
        <v/>
      </c>
      <c r="BR109" s="302" t="str">
        <f t="shared" si="147"/>
        <v/>
      </c>
      <c r="BU109" s="326"/>
      <c r="BV109" s="327"/>
      <c r="BW109" s="328"/>
      <c r="BX109" s="328"/>
      <c r="BY109" s="328"/>
      <c r="BZ109" s="328"/>
      <c r="CA109" s="328"/>
      <c r="CB109" s="329"/>
      <c r="CC109" s="330"/>
      <c r="CD109" s="331"/>
      <c r="CE109" s="331"/>
      <c r="CF109" s="332"/>
      <c r="CG109" s="333"/>
      <c r="CH109" s="314"/>
      <c r="CI109" s="302" t="str">
        <f t="shared" si="148"/>
        <v/>
      </c>
      <c r="CJ109" s="302" t="str">
        <f t="shared" si="149"/>
        <v/>
      </c>
      <c r="CK109" s="314"/>
      <c r="CL109" s="326"/>
      <c r="CM109" s="327"/>
      <c r="CN109" s="328"/>
      <c r="CO109" s="328"/>
      <c r="CP109" s="328"/>
      <c r="CQ109" s="328"/>
      <c r="CR109" s="328"/>
      <c r="CS109" s="329"/>
      <c r="CT109" s="330"/>
      <c r="CU109" s="331"/>
      <c r="CV109" s="331"/>
      <c r="CW109" s="332"/>
      <c r="CX109" s="333"/>
      <c r="CY109" s="314"/>
      <c r="CZ109" s="270" t="str">
        <f t="shared" si="150"/>
        <v/>
      </c>
      <c r="DA109" s="270" t="str">
        <f t="shared" si="151"/>
        <v/>
      </c>
    </row>
    <row r="110" spans="1:105" ht="14.25" customHeight="1" x14ac:dyDescent="0.45">
      <c r="A110" s="265"/>
      <c r="B110" s="265"/>
      <c r="C110" s="345" t="s">
        <v>86</v>
      </c>
      <c r="D110" s="346"/>
      <c r="E110" s="347"/>
      <c r="F110" s="347"/>
      <c r="G110" s="347"/>
      <c r="H110" s="347"/>
      <c r="I110" s="347"/>
      <c r="J110" s="348"/>
      <c r="K110" s="346">
        <f>IF(C110="","",COUNT($D$95:$J$95)-L110)</f>
        <v>0</v>
      </c>
      <c r="L110" s="350">
        <f t="shared" ref="L110" si="201">IF(C110="","",Q110+R110)</f>
        <v>0</v>
      </c>
      <c r="M110" s="350">
        <f t="shared" ref="M110" si="202">IF(C110="","",COUNTIF(D110:J110,"休"))</f>
        <v>0</v>
      </c>
      <c r="N110" s="351" t="str">
        <f>IF(K110&lt;1,"対象外",IF(C110="","",IFERROR(ROUND(M110/K110,3),"")))</f>
        <v>対象外</v>
      </c>
      <c r="O110" s="363"/>
      <c r="P110" s="299" t="str">
        <f>IF(1&gt;P95,"対象外",IF(O97&gt;=0.285,"OK","NG"))</f>
        <v>対象外</v>
      </c>
      <c r="Q110" s="299">
        <f t="shared" si="139"/>
        <v>0</v>
      </c>
      <c r="R110" s="299">
        <f t="shared" si="140"/>
        <v>0</v>
      </c>
      <c r="S110" s="265"/>
      <c r="T110" s="345" t="s">
        <v>86</v>
      </c>
      <c r="U110" s="346"/>
      <c r="V110" s="347"/>
      <c r="W110" s="347"/>
      <c r="X110" s="347"/>
      <c r="Y110" s="347"/>
      <c r="Z110" s="347"/>
      <c r="AA110" s="348"/>
      <c r="AB110" s="346">
        <f>IF(T110="","",COUNT($U$95:$AA$95)-AC110)</f>
        <v>0</v>
      </c>
      <c r="AC110" s="350">
        <f>IF(T110="","",AH110+AI110)</f>
        <v>0</v>
      </c>
      <c r="AD110" s="350">
        <f t="shared" ref="AD110" si="203">IF(T110="","",COUNTIF(U110:AA110,"休"))</f>
        <v>0</v>
      </c>
      <c r="AE110" s="351" t="str">
        <f>IF(AB110&lt;1,"対象外",IF(T110="","",IFERROR(ROUND(AD110/AB110,3),"")))</f>
        <v>対象外</v>
      </c>
      <c r="AF110" s="363"/>
      <c r="AG110" s="299" t="str">
        <f>IF(1&gt;AG95,"対象外",IF(AF97&gt;=0.285,"OK","NG"))</f>
        <v>対象外</v>
      </c>
      <c r="AH110" s="344">
        <f t="shared" si="142"/>
        <v>0</v>
      </c>
      <c r="AI110" s="344">
        <f t="shared" si="143"/>
        <v>0</v>
      </c>
      <c r="AL110" s="345" t="s">
        <v>86</v>
      </c>
      <c r="AM110" s="346"/>
      <c r="AN110" s="347"/>
      <c r="AO110" s="347"/>
      <c r="AP110" s="347"/>
      <c r="AQ110" s="347"/>
      <c r="AR110" s="347"/>
      <c r="AS110" s="348"/>
      <c r="AT110" s="346">
        <f>IF(AL110="","",COUNT($AM$95:$AS$95)-AU110)</f>
        <v>0</v>
      </c>
      <c r="AU110" s="350">
        <f>IF(AL110="","",AZ110+BA110)</f>
        <v>0</v>
      </c>
      <c r="AV110" s="350">
        <f t="shared" ref="AV110" si="204">IF(AL110="","",COUNTIF(AM110:AS110,"休"))</f>
        <v>0</v>
      </c>
      <c r="AW110" s="351" t="str">
        <f>IF(AT110&lt;7,"対象外",IF(AL110="","",IFERROR(ROUND(AV110/AT110,3),"")))</f>
        <v>対象外</v>
      </c>
      <c r="AX110" s="363"/>
      <c r="AY110" s="299" t="str">
        <f>IF(1&gt;AY95,"対象外",IF(AX97&gt;=0.285,"OK","NG"))</f>
        <v>対象外</v>
      </c>
      <c r="AZ110" s="302">
        <f t="shared" si="144"/>
        <v>0</v>
      </c>
      <c r="BA110" s="302">
        <f t="shared" si="145"/>
        <v>0</v>
      </c>
      <c r="BC110" s="345" t="s">
        <v>86</v>
      </c>
      <c r="BD110" s="346"/>
      <c r="BE110" s="347"/>
      <c r="BF110" s="347"/>
      <c r="BG110" s="347"/>
      <c r="BH110" s="347"/>
      <c r="BI110" s="347"/>
      <c r="BJ110" s="348"/>
      <c r="BK110" s="346">
        <f>IF(BC110="","",COUNT($BD$95:$BJ$95)-BL110)</f>
        <v>0</v>
      </c>
      <c r="BL110" s="350">
        <f>IF(BC110="","",BQ110+BR110)</f>
        <v>0</v>
      </c>
      <c r="BM110" s="350">
        <f t="shared" ref="BM110" si="205">IF(BC110="","",COUNTIF(BD110:BJ110,"休"))</f>
        <v>0</v>
      </c>
      <c r="BN110" s="351" t="str">
        <f>IF(BK110&lt;7,"対象外",IF(BC110="","",IFERROR(ROUND(BM110/BK110,3),"")))</f>
        <v>対象外</v>
      </c>
      <c r="BO110" s="363"/>
      <c r="BP110" s="299" t="str">
        <f>IF(1&gt;BP95,"対象外",IF(BO97&gt;=0.285,"OK","NG"))</f>
        <v>対象外</v>
      </c>
      <c r="BQ110" s="302">
        <f t="shared" si="146"/>
        <v>0</v>
      </c>
      <c r="BR110" s="302">
        <f t="shared" si="147"/>
        <v>0</v>
      </c>
      <c r="BU110" s="345" t="s">
        <v>86</v>
      </c>
      <c r="BV110" s="346"/>
      <c r="BW110" s="347"/>
      <c r="BX110" s="347"/>
      <c r="BY110" s="347"/>
      <c r="BZ110" s="347"/>
      <c r="CA110" s="347"/>
      <c r="CB110" s="348"/>
      <c r="CC110" s="346">
        <f>IF(BU110="","",COUNT($BV$95:$CB$95)-CD110)</f>
        <v>0</v>
      </c>
      <c r="CD110" s="350">
        <f>IF(BU110="","",CI110+CJ110)</f>
        <v>0</v>
      </c>
      <c r="CE110" s="350">
        <f t="shared" ref="CE110" si="206">IF(BU110="","",COUNTIF(BV110:CB110,"休"))</f>
        <v>0</v>
      </c>
      <c r="CF110" s="351" t="str">
        <f>IF(CC110&lt;7,"対象外",IF(BU110="","",IFERROR(ROUND(CE110/CC110,3),"")))</f>
        <v>対象外</v>
      </c>
      <c r="CG110" s="363"/>
      <c r="CH110" s="299" t="str">
        <f>IF(1&gt;CH95,"対象外",IF(CG97&gt;=0.285,"OK","NG"))</f>
        <v>対象外</v>
      </c>
      <c r="CI110" s="302">
        <f t="shared" si="148"/>
        <v>0</v>
      </c>
      <c r="CJ110" s="302">
        <f t="shared" si="149"/>
        <v>0</v>
      </c>
      <c r="CK110" s="314"/>
      <c r="CL110" s="345" t="s">
        <v>86</v>
      </c>
      <c r="CM110" s="346"/>
      <c r="CN110" s="347"/>
      <c r="CO110" s="347"/>
      <c r="CP110" s="347"/>
      <c r="CQ110" s="347"/>
      <c r="CR110" s="347"/>
      <c r="CS110" s="348"/>
      <c r="CT110" s="346">
        <f>IF(CL110="","",COUNT($CM$95:$CS$95)-CU110)</f>
        <v>0</v>
      </c>
      <c r="CU110" s="350">
        <f>IF(CL110="","",CZ110+DA110)</f>
        <v>0</v>
      </c>
      <c r="CV110" s="350">
        <f t="shared" ref="CV110" si="207">IF(CL110="","",COUNTIF(CM110:CS110,"休"))</f>
        <v>0</v>
      </c>
      <c r="CW110" s="351" t="str">
        <f>IF(CT110&lt;7,"対象外",IF(CL110="","",IFERROR(ROUND(CV110/CT110,3),"")))</f>
        <v>対象外</v>
      </c>
      <c r="CX110" s="363"/>
      <c r="CY110" s="299" t="str">
        <f>IF(1&gt;CY95,"対象外",IF(CX97&gt;=0.285,"OK","NG"))</f>
        <v>対象外</v>
      </c>
      <c r="CZ110" s="270">
        <f t="shared" si="150"/>
        <v>0</v>
      </c>
      <c r="DA110" s="270">
        <f t="shared" si="151"/>
        <v>0</v>
      </c>
    </row>
    <row r="111" spans="1:105" ht="14.25" customHeight="1" x14ac:dyDescent="0.45">
      <c r="A111" s="265"/>
      <c r="B111" s="265"/>
      <c r="C111" s="299"/>
      <c r="D111" s="299"/>
      <c r="E111" s="299"/>
      <c r="F111" s="299"/>
      <c r="G111" s="299"/>
      <c r="H111" s="299"/>
      <c r="I111" s="367"/>
      <c r="J111" s="299"/>
      <c r="K111" s="314"/>
      <c r="L111" s="314"/>
      <c r="M111" s="314"/>
      <c r="N111" s="314"/>
      <c r="O111" s="314"/>
      <c r="P111" s="299"/>
      <c r="Q111" s="299" t="str">
        <f t="shared" si="139"/>
        <v/>
      </c>
      <c r="R111" s="299" t="str">
        <f t="shared" si="140"/>
        <v/>
      </c>
      <c r="S111" s="265"/>
      <c r="T111" s="299"/>
      <c r="U111" s="299"/>
      <c r="V111" s="299"/>
      <c r="W111" s="299"/>
      <c r="X111" s="299"/>
      <c r="Y111" s="299"/>
      <c r="Z111" s="367"/>
      <c r="AA111" s="299"/>
      <c r="AB111" s="314"/>
      <c r="AC111" s="314"/>
      <c r="AD111" s="314"/>
      <c r="AE111" s="314"/>
      <c r="AF111" s="314"/>
      <c r="AG111" s="265"/>
      <c r="AH111" s="344" t="str">
        <f t="shared" si="142"/>
        <v/>
      </c>
      <c r="AI111" s="344" t="str">
        <f t="shared" si="143"/>
        <v/>
      </c>
      <c r="AL111" s="299"/>
      <c r="AM111" s="299"/>
      <c r="AN111" s="299"/>
      <c r="AO111" s="299"/>
      <c r="AP111" s="299"/>
      <c r="AQ111" s="299"/>
      <c r="AR111" s="367"/>
      <c r="AS111" s="299"/>
      <c r="AT111" s="314"/>
      <c r="AU111" s="314"/>
      <c r="AV111" s="314"/>
      <c r="AW111" s="314"/>
      <c r="AX111" s="314"/>
      <c r="AY111" s="281"/>
      <c r="AZ111" s="302" t="str">
        <f t="shared" si="144"/>
        <v/>
      </c>
      <c r="BA111" s="302" t="str">
        <f t="shared" si="145"/>
        <v/>
      </c>
      <c r="BC111" s="299"/>
      <c r="BD111" s="299"/>
      <c r="BE111" s="299"/>
      <c r="BF111" s="299"/>
      <c r="BG111" s="299"/>
      <c r="BH111" s="299"/>
      <c r="BI111" s="367"/>
      <c r="BJ111" s="299"/>
      <c r="BK111" s="314"/>
      <c r="BL111" s="314"/>
      <c r="BM111" s="314"/>
      <c r="BN111" s="314"/>
      <c r="BO111" s="314"/>
      <c r="BQ111" s="302" t="str">
        <f t="shared" si="146"/>
        <v/>
      </c>
      <c r="BR111" s="302" t="str">
        <f t="shared" si="147"/>
        <v/>
      </c>
      <c r="BU111" s="299"/>
      <c r="BV111" s="299"/>
      <c r="BW111" s="299"/>
      <c r="BX111" s="299"/>
      <c r="BY111" s="299"/>
      <c r="BZ111" s="299"/>
      <c r="CA111" s="367"/>
      <c r="CB111" s="299"/>
      <c r="CC111" s="314"/>
      <c r="CD111" s="314"/>
      <c r="CE111" s="314"/>
      <c r="CF111" s="314"/>
      <c r="CG111" s="314"/>
      <c r="CH111" s="281"/>
      <c r="CI111" s="302" t="str">
        <f t="shared" si="148"/>
        <v/>
      </c>
      <c r="CJ111" s="302" t="str">
        <f t="shared" si="149"/>
        <v/>
      </c>
      <c r="CK111" s="314"/>
      <c r="CL111" s="299"/>
      <c r="CM111" s="299"/>
      <c r="CN111" s="299"/>
      <c r="CO111" s="299"/>
      <c r="CP111" s="299"/>
      <c r="CQ111" s="299"/>
      <c r="CR111" s="367"/>
      <c r="CS111" s="299"/>
      <c r="CT111" s="314"/>
      <c r="CU111" s="314"/>
      <c r="CZ111" s="270" t="str">
        <f t="shared" si="150"/>
        <v/>
      </c>
      <c r="DA111" s="270" t="str">
        <f t="shared" si="151"/>
        <v/>
      </c>
    </row>
    <row r="112" spans="1:105" ht="14.25" hidden="1" customHeight="1" x14ac:dyDescent="0.45">
      <c r="A112" s="265"/>
      <c r="B112" s="265"/>
      <c r="C112" s="265"/>
      <c r="D112" s="265"/>
      <c r="E112" s="265"/>
      <c r="F112" s="265"/>
      <c r="G112" s="265"/>
      <c r="H112" s="265"/>
      <c r="I112" s="265"/>
      <c r="J112" s="265"/>
      <c r="K112" s="265"/>
      <c r="L112" s="265"/>
      <c r="M112" s="265"/>
      <c r="N112" s="265"/>
      <c r="O112" s="265"/>
      <c r="P112" s="299"/>
      <c r="Q112" s="299" t="str">
        <f t="shared" si="139"/>
        <v/>
      </c>
      <c r="R112" s="299" t="str">
        <f t="shared" si="140"/>
        <v/>
      </c>
      <c r="S112" s="265"/>
      <c r="T112" s="265"/>
      <c r="U112" s="265"/>
      <c r="V112" s="265"/>
      <c r="W112" s="265"/>
      <c r="X112" s="265"/>
      <c r="Y112" s="265"/>
      <c r="Z112" s="265"/>
      <c r="AA112" s="265"/>
      <c r="AB112" s="265"/>
      <c r="AC112" s="265"/>
      <c r="AD112" s="265"/>
      <c r="AE112" s="265"/>
      <c r="AF112" s="265"/>
      <c r="AG112" s="265"/>
      <c r="AH112" s="344" t="str">
        <f t="shared" si="142"/>
        <v/>
      </c>
      <c r="AI112" s="344" t="str">
        <f t="shared" si="143"/>
        <v/>
      </c>
      <c r="AZ112" s="302" t="str">
        <f t="shared" si="144"/>
        <v/>
      </c>
      <c r="BA112" s="302" t="str">
        <f t="shared" si="145"/>
        <v/>
      </c>
      <c r="BQ112" s="302" t="str">
        <f t="shared" si="146"/>
        <v/>
      </c>
      <c r="BR112" s="302" t="str">
        <f t="shared" si="147"/>
        <v/>
      </c>
      <c r="CI112" s="302" t="str">
        <f t="shared" si="148"/>
        <v/>
      </c>
      <c r="CJ112" s="302" t="str">
        <f t="shared" si="149"/>
        <v/>
      </c>
      <c r="CZ112" s="270" t="str">
        <f t="shared" si="150"/>
        <v/>
      </c>
      <c r="DA112" s="270" t="str">
        <f t="shared" si="151"/>
        <v/>
      </c>
    </row>
    <row r="113" spans="1:105" ht="14.25" hidden="1" customHeight="1" x14ac:dyDescent="0.45">
      <c r="A113" s="265"/>
      <c r="B113" s="265"/>
      <c r="C113" s="265"/>
      <c r="D113" s="287">
        <f>YEAR(J93+1)</f>
        <v>1900</v>
      </c>
      <c r="E113" s="287">
        <f>MONTH(J93+1)</f>
        <v>1</v>
      </c>
      <c r="F113" s="287">
        <f>DAY(J93+1)</f>
        <v>30</v>
      </c>
      <c r="G113" s="287"/>
      <c r="H113" s="287"/>
      <c r="I113" s="287"/>
      <c r="J113" s="287"/>
      <c r="K113" s="265"/>
      <c r="L113" s="265"/>
      <c r="M113" s="265"/>
      <c r="N113" s="265"/>
      <c r="O113" s="265"/>
      <c r="P113" s="299"/>
      <c r="Q113" s="299" t="str">
        <f t="shared" si="139"/>
        <v/>
      </c>
      <c r="R113" s="299" t="str">
        <f t="shared" si="140"/>
        <v/>
      </c>
      <c r="S113" s="265"/>
      <c r="T113" s="265"/>
      <c r="U113" s="287">
        <f>YEAR(AA93+1)</f>
        <v>1900</v>
      </c>
      <c r="V113" s="287">
        <f>MONTH(AA93+1)</f>
        <v>3</v>
      </c>
      <c r="W113" s="287">
        <f>DAY(AA93+1)</f>
        <v>12</v>
      </c>
      <c r="X113" s="287"/>
      <c r="Y113" s="287"/>
      <c r="Z113" s="287"/>
      <c r="AA113" s="287"/>
      <c r="AB113" s="265"/>
      <c r="AC113" s="265"/>
      <c r="AD113" s="265"/>
      <c r="AE113" s="265"/>
      <c r="AF113" s="265"/>
      <c r="AG113" s="265"/>
      <c r="AH113" s="344" t="str">
        <f t="shared" si="142"/>
        <v/>
      </c>
      <c r="AI113" s="344" t="str">
        <f t="shared" si="143"/>
        <v/>
      </c>
      <c r="AL113" s="265"/>
      <c r="AM113" s="287">
        <f>YEAR(AS93+1)</f>
        <v>1900</v>
      </c>
      <c r="AN113" s="287">
        <f>MONTH(AS93+1)</f>
        <v>4</v>
      </c>
      <c r="AO113" s="287">
        <f>DAY(AS93+1)</f>
        <v>23</v>
      </c>
      <c r="AP113" s="287"/>
      <c r="AQ113" s="287"/>
      <c r="AR113" s="287"/>
      <c r="AS113" s="287"/>
      <c r="AT113" s="265"/>
      <c r="AU113" s="265"/>
      <c r="AV113" s="265"/>
      <c r="AW113" s="265"/>
      <c r="AX113" s="265"/>
      <c r="AY113" s="265"/>
      <c r="AZ113" s="302" t="str">
        <f t="shared" si="144"/>
        <v/>
      </c>
      <c r="BA113" s="302" t="str">
        <f t="shared" si="145"/>
        <v/>
      </c>
      <c r="BC113" s="265"/>
      <c r="BD113" s="287">
        <f>YEAR(BJ93+1)</f>
        <v>1900</v>
      </c>
      <c r="BE113" s="287">
        <f>MONTH(BJ93+1)</f>
        <v>6</v>
      </c>
      <c r="BF113" s="287">
        <f>DAY(BJ93+1)</f>
        <v>4</v>
      </c>
      <c r="BG113" s="287"/>
      <c r="BH113" s="287"/>
      <c r="BI113" s="287"/>
      <c r="BJ113" s="287"/>
      <c r="BK113" s="265"/>
      <c r="BL113" s="265"/>
      <c r="BM113" s="265"/>
      <c r="BN113" s="265"/>
      <c r="BO113" s="265"/>
      <c r="BP113" s="265"/>
      <c r="BQ113" s="302" t="str">
        <f t="shared" si="146"/>
        <v/>
      </c>
      <c r="BR113" s="302" t="str">
        <f t="shared" si="147"/>
        <v/>
      </c>
      <c r="BU113" s="265"/>
      <c r="BV113" s="287">
        <f>YEAR(CB93+1)</f>
        <v>1900</v>
      </c>
      <c r="BW113" s="287">
        <f>MONTH(CB93+1)</f>
        <v>7</v>
      </c>
      <c r="BX113" s="287">
        <f>DAY(CB93+1)</f>
        <v>16</v>
      </c>
      <c r="BY113" s="287"/>
      <c r="BZ113" s="287"/>
      <c r="CA113" s="287"/>
      <c r="CB113" s="287"/>
      <c r="CC113" s="265"/>
      <c r="CD113" s="265"/>
      <c r="CE113" s="265"/>
      <c r="CF113" s="265"/>
      <c r="CG113" s="265"/>
      <c r="CH113" s="265"/>
      <c r="CI113" s="302" t="str">
        <f t="shared" si="148"/>
        <v/>
      </c>
      <c r="CJ113" s="302" t="str">
        <f t="shared" si="149"/>
        <v/>
      </c>
      <c r="CK113" s="265"/>
      <c r="CL113" s="265"/>
      <c r="CM113" s="287">
        <f>YEAR(CS93+1)</f>
        <v>1900</v>
      </c>
      <c r="CN113" s="287">
        <f>MONTH(CS93+1)</f>
        <v>8</v>
      </c>
      <c r="CO113" s="287">
        <f>DAY(CS93+1)</f>
        <v>27</v>
      </c>
      <c r="CP113" s="287"/>
      <c r="CQ113" s="287"/>
      <c r="CR113" s="287"/>
      <c r="CS113" s="287"/>
      <c r="CT113" s="265"/>
      <c r="CU113" s="265"/>
      <c r="CZ113" s="270" t="str">
        <f t="shared" si="150"/>
        <v/>
      </c>
      <c r="DA113" s="270" t="str">
        <f t="shared" si="151"/>
        <v/>
      </c>
    </row>
    <row r="114" spans="1:105" ht="14.25" hidden="1" customHeight="1" x14ac:dyDescent="0.45">
      <c r="A114" s="265"/>
      <c r="B114" s="265"/>
      <c r="C114" s="265"/>
      <c r="D114" s="289">
        <f>J93+1</f>
        <v>30</v>
      </c>
      <c r="E114" s="289">
        <f>D114+1</f>
        <v>31</v>
      </c>
      <c r="F114" s="289">
        <f t="shared" ref="F114:J114" si="208">E114+1</f>
        <v>32</v>
      </c>
      <c r="G114" s="289">
        <f t="shared" si="208"/>
        <v>33</v>
      </c>
      <c r="H114" s="289">
        <f t="shared" si="208"/>
        <v>34</v>
      </c>
      <c r="I114" s="289">
        <f t="shared" si="208"/>
        <v>35</v>
      </c>
      <c r="J114" s="289">
        <f t="shared" si="208"/>
        <v>36</v>
      </c>
      <c r="K114" s="265"/>
      <c r="L114" s="265"/>
      <c r="M114" s="265"/>
      <c r="N114" s="265"/>
      <c r="O114" s="265"/>
      <c r="P114" s="299"/>
      <c r="Q114" s="299" t="str">
        <f t="shared" si="139"/>
        <v/>
      </c>
      <c r="R114" s="299" t="str">
        <f t="shared" si="140"/>
        <v/>
      </c>
      <c r="S114" s="265"/>
      <c r="T114" s="265"/>
      <c r="U114" s="289">
        <f>AA93+1</f>
        <v>72</v>
      </c>
      <c r="V114" s="289">
        <f t="shared" ref="V114:AA114" si="209">U114+1</f>
        <v>73</v>
      </c>
      <c r="W114" s="289">
        <f t="shared" si="209"/>
        <v>74</v>
      </c>
      <c r="X114" s="289">
        <f t="shared" si="209"/>
        <v>75</v>
      </c>
      <c r="Y114" s="289">
        <f t="shared" si="209"/>
        <v>76</v>
      </c>
      <c r="Z114" s="289">
        <f t="shared" si="209"/>
        <v>77</v>
      </c>
      <c r="AA114" s="289">
        <f t="shared" si="209"/>
        <v>78</v>
      </c>
      <c r="AB114" s="265"/>
      <c r="AC114" s="265"/>
      <c r="AD114" s="265"/>
      <c r="AE114" s="265"/>
      <c r="AF114" s="265"/>
      <c r="AG114" s="265"/>
      <c r="AH114" s="344" t="str">
        <f t="shared" si="142"/>
        <v/>
      </c>
      <c r="AI114" s="344" t="str">
        <f t="shared" si="143"/>
        <v/>
      </c>
      <c r="AL114" s="265"/>
      <c r="AM114" s="289">
        <f>AS93+1</f>
        <v>114</v>
      </c>
      <c r="AN114" s="289">
        <f t="shared" ref="AN114:AS114" si="210">AM114+1</f>
        <v>115</v>
      </c>
      <c r="AO114" s="289">
        <f t="shared" si="210"/>
        <v>116</v>
      </c>
      <c r="AP114" s="289">
        <f t="shared" si="210"/>
        <v>117</v>
      </c>
      <c r="AQ114" s="289">
        <f t="shared" si="210"/>
        <v>118</v>
      </c>
      <c r="AR114" s="289">
        <f t="shared" si="210"/>
        <v>119</v>
      </c>
      <c r="AS114" s="289">
        <f t="shared" si="210"/>
        <v>120</v>
      </c>
      <c r="AT114" s="265"/>
      <c r="AU114" s="265"/>
      <c r="AV114" s="265"/>
      <c r="AW114" s="265"/>
      <c r="AX114" s="265"/>
      <c r="AY114" s="265"/>
      <c r="AZ114" s="302" t="str">
        <f t="shared" si="144"/>
        <v/>
      </c>
      <c r="BA114" s="302" t="str">
        <f t="shared" si="145"/>
        <v/>
      </c>
      <c r="BC114" s="265"/>
      <c r="BD114" s="289">
        <f>BJ93+1</f>
        <v>156</v>
      </c>
      <c r="BE114" s="289">
        <f t="shared" ref="BE114:BJ114" si="211">BD114+1</f>
        <v>157</v>
      </c>
      <c r="BF114" s="289">
        <f t="shared" si="211"/>
        <v>158</v>
      </c>
      <c r="BG114" s="289">
        <f t="shared" si="211"/>
        <v>159</v>
      </c>
      <c r="BH114" s="289">
        <f t="shared" si="211"/>
        <v>160</v>
      </c>
      <c r="BI114" s="289">
        <f t="shared" si="211"/>
        <v>161</v>
      </c>
      <c r="BJ114" s="289">
        <f t="shared" si="211"/>
        <v>162</v>
      </c>
      <c r="BK114" s="265"/>
      <c r="BL114" s="265"/>
      <c r="BM114" s="265"/>
      <c r="BN114" s="265"/>
      <c r="BO114" s="265"/>
      <c r="BP114" s="265"/>
      <c r="BQ114" s="302" t="str">
        <f t="shared" si="146"/>
        <v/>
      </c>
      <c r="BR114" s="302" t="str">
        <f t="shared" si="147"/>
        <v/>
      </c>
      <c r="BU114" s="265"/>
      <c r="BV114" s="289">
        <f>CB93+1</f>
        <v>198</v>
      </c>
      <c r="BW114" s="289">
        <f t="shared" ref="BW114:CB114" si="212">BV114+1</f>
        <v>199</v>
      </c>
      <c r="BX114" s="289">
        <f t="shared" si="212"/>
        <v>200</v>
      </c>
      <c r="BY114" s="289">
        <f t="shared" si="212"/>
        <v>201</v>
      </c>
      <c r="BZ114" s="289">
        <f t="shared" si="212"/>
        <v>202</v>
      </c>
      <c r="CA114" s="289">
        <f t="shared" si="212"/>
        <v>203</v>
      </c>
      <c r="CB114" s="289">
        <f t="shared" si="212"/>
        <v>204</v>
      </c>
      <c r="CC114" s="265"/>
      <c r="CD114" s="265"/>
      <c r="CE114" s="265"/>
      <c r="CF114" s="265"/>
      <c r="CG114" s="265"/>
      <c r="CH114" s="265"/>
      <c r="CI114" s="302" t="str">
        <f t="shared" si="148"/>
        <v/>
      </c>
      <c r="CJ114" s="302" t="str">
        <f t="shared" si="149"/>
        <v/>
      </c>
      <c r="CK114" s="265"/>
      <c r="CL114" s="265"/>
      <c r="CM114" s="289">
        <f>CS93+1</f>
        <v>240</v>
      </c>
      <c r="CN114" s="289">
        <f t="shared" ref="CN114:CS114" si="213">CM114+1</f>
        <v>241</v>
      </c>
      <c r="CO114" s="289">
        <f t="shared" si="213"/>
        <v>242</v>
      </c>
      <c r="CP114" s="289">
        <f t="shared" si="213"/>
        <v>243</v>
      </c>
      <c r="CQ114" s="289">
        <f t="shared" si="213"/>
        <v>244</v>
      </c>
      <c r="CR114" s="289">
        <f t="shared" si="213"/>
        <v>245</v>
      </c>
      <c r="CS114" s="289">
        <f t="shared" si="213"/>
        <v>246</v>
      </c>
      <c r="CT114" s="265"/>
      <c r="CU114" s="265"/>
      <c r="CZ114" s="270" t="str">
        <f t="shared" si="150"/>
        <v/>
      </c>
      <c r="DA114" s="270" t="str">
        <f t="shared" si="151"/>
        <v/>
      </c>
    </row>
    <row r="115" spans="1:105" ht="14.25" customHeight="1" x14ac:dyDescent="0.45">
      <c r="A115" s="265"/>
      <c r="B115" s="265"/>
      <c r="C115" s="290" t="s">
        <v>35</v>
      </c>
      <c r="D115" s="300">
        <f>DATE($D113,$E113,1)</f>
        <v>1</v>
      </c>
      <c r="E115" s="301"/>
      <c r="F115" s="301"/>
      <c r="G115" s="301"/>
      <c r="H115" s="301"/>
      <c r="I115" s="301"/>
      <c r="J115" s="301"/>
      <c r="K115" s="293" t="s">
        <v>36</v>
      </c>
      <c r="L115" s="294" t="s">
        <v>79</v>
      </c>
      <c r="M115" s="295" t="s">
        <v>80</v>
      </c>
      <c r="N115" s="295" t="s">
        <v>14</v>
      </c>
      <c r="O115" s="296" t="s">
        <v>81</v>
      </c>
      <c r="P115" s="299"/>
      <c r="Q115" s="299">
        <f t="shared" si="139"/>
        <v>0</v>
      </c>
      <c r="R115" s="299">
        <f t="shared" si="140"/>
        <v>0</v>
      </c>
      <c r="S115" s="265"/>
      <c r="T115" s="290" t="s">
        <v>35</v>
      </c>
      <c r="U115" s="300">
        <f>DATE($U113,$V113,1)</f>
        <v>61</v>
      </c>
      <c r="V115" s="301"/>
      <c r="W115" s="301"/>
      <c r="X115" s="301"/>
      <c r="Y115" s="301"/>
      <c r="Z115" s="301"/>
      <c r="AA115" s="301"/>
      <c r="AB115" s="293" t="s">
        <v>36</v>
      </c>
      <c r="AC115" s="294" t="s">
        <v>79</v>
      </c>
      <c r="AD115" s="295" t="s">
        <v>80</v>
      </c>
      <c r="AE115" s="295" t="s">
        <v>14</v>
      </c>
      <c r="AF115" s="296" t="s">
        <v>81</v>
      </c>
      <c r="AG115" s="299"/>
      <c r="AH115" s="344">
        <f t="shared" si="142"/>
        <v>0</v>
      </c>
      <c r="AI115" s="344">
        <f t="shared" si="143"/>
        <v>0</v>
      </c>
      <c r="AL115" s="290" t="s">
        <v>35</v>
      </c>
      <c r="AM115" s="300">
        <f>DATE($AM113,$AN113,1)</f>
        <v>92</v>
      </c>
      <c r="AN115" s="301"/>
      <c r="AO115" s="301"/>
      <c r="AP115" s="301"/>
      <c r="AQ115" s="301"/>
      <c r="AR115" s="301"/>
      <c r="AS115" s="301"/>
      <c r="AT115" s="293" t="s">
        <v>36</v>
      </c>
      <c r="AU115" s="294" t="s">
        <v>79</v>
      </c>
      <c r="AV115" s="295" t="s">
        <v>80</v>
      </c>
      <c r="AW115" s="295" t="s">
        <v>14</v>
      </c>
      <c r="AX115" s="296" t="s">
        <v>81</v>
      </c>
      <c r="AY115" s="299"/>
      <c r="AZ115" s="302">
        <f t="shared" si="144"/>
        <v>0</v>
      </c>
      <c r="BA115" s="302">
        <f t="shared" si="145"/>
        <v>0</v>
      </c>
      <c r="BC115" s="290" t="s">
        <v>35</v>
      </c>
      <c r="BD115" s="300">
        <f>DATE($BD113,$BE113,1)</f>
        <v>153</v>
      </c>
      <c r="BE115" s="301"/>
      <c r="BF115" s="301"/>
      <c r="BG115" s="301"/>
      <c r="BH115" s="301"/>
      <c r="BI115" s="301"/>
      <c r="BJ115" s="301"/>
      <c r="BK115" s="293" t="s">
        <v>36</v>
      </c>
      <c r="BL115" s="294" t="s">
        <v>79</v>
      </c>
      <c r="BM115" s="295" t="s">
        <v>80</v>
      </c>
      <c r="BN115" s="295" t="s">
        <v>14</v>
      </c>
      <c r="BO115" s="296" t="s">
        <v>81</v>
      </c>
      <c r="BP115" s="299"/>
      <c r="BQ115" s="302">
        <f t="shared" si="146"/>
        <v>0</v>
      </c>
      <c r="BR115" s="302">
        <f t="shared" si="147"/>
        <v>0</v>
      </c>
      <c r="BU115" s="290" t="s">
        <v>35</v>
      </c>
      <c r="BV115" s="300">
        <f>DATE($BV113,$BW113,1)</f>
        <v>183</v>
      </c>
      <c r="BW115" s="301"/>
      <c r="BX115" s="301"/>
      <c r="BY115" s="301"/>
      <c r="BZ115" s="301"/>
      <c r="CA115" s="301"/>
      <c r="CB115" s="301"/>
      <c r="CC115" s="293" t="s">
        <v>36</v>
      </c>
      <c r="CD115" s="294" t="s">
        <v>79</v>
      </c>
      <c r="CE115" s="295" t="s">
        <v>80</v>
      </c>
      <c r="CF115" s="295" t="s">
        <v>14</v>
      </c>
      <c r="CG115" s="296" t="s">
        <v>81</v>
      </c>
      <c r="CH115" s="299"/>
      <c r="CI115" s="302">
        <f t="shared" si="148"/>
        <v>0</v>
      </c>
      <c r="CJ115" s="302">
        <f t="shared" si="149"/>
        <v>0</v>
      </c>
      <c r="CK115" s="303"/>
      <c r="CL115" s="290" t="s">
        <v>35</v>
      </c>
      <c r="CM115" s="300">
        <f>DATE($CM113,$CN113,1)</f>
        <v>214</v>
      </c>
      <c r="CN115" s="301"/>
      <c r="CO115" s="301"/>
      <c r="CP115" s="301"/>
      <c r="CQ115" s="301"/>
      <c r="CR115" s="301"/>
      <c r="CS115" s="301"/>
      <c r="CT115" s="293" t="s">
        <v>36</v>
      </c>
      <c r="CU115" s="294" t="s">
        <v>79</v>
      </c>
      <c r="CV115" s="295" t="s">
        <v>80</v>
      </c>
      <c r="CW115" s="295" t="s">
        <v>14</v>
      </c>
      <c r="CX115" s="296" t="s">
        <v>81</v>
      </c>
      <c r="CY115" s="299"/>
      <c r="CZ115" s="270">
        <f t="shared" si="150"/>
        <v>0</v>
      </c>
      <c r="DA115" s="270">
        <f t="shared" si="151"/>
        <v>0</v>
      </c>
    </row>
    <row r="116" spans="1:105" ht="14.25" customHeight="1" x14ac:dyDescent="0.45">
      <c r="A116" s="265"/>
      <c r="B116" s="265"/>
      <c r="C116" s="304" t="s">
        <v>82</v>
      </c>
      <c r="D116" s="305" t="str">
        <f>IF(J93&lt;$H$5,J95+1,"")</f>
        <v/>
      </c>
      <c r="E116" s="306" t="str">
        <f t="shared" ref="E116:J116" si="214">IF(D114&lt;$H$5,D116+1,"")</f>
        <v/>
      </c>
      <c r="F116" s="306" t="str">
        <f t="shared" si="214"/>
        <v/>
      </c>
      <c r="G116" s="306" t="str">
        <f t="shared" si="214"/>
        <v/>
      </c>
      <c r="H116" s="306" t="str">
        <f t="shared" si="214"/>
        <v/>
      </c>
      <c r="I116" s="306" t="str">
        <f t="shared" si="214"/>
        <v/>
      </c>
      <c r="J116" s="306" t="str">
        <f t="shared" si="214"/>
        <v/>
      </c>
      <c r="K116" s="308"/>
      <c r="L116" s="309"/>
      <c r="M116" s="310"/>
      <c r="N116" s="310"/>
      <c r="O116" s="311"/>
      <c r="P116" s="366">
        <f>COUNT(D116:J116)</f>
        <v>0</v>
      </c>
      <c r="Q116" s="299">
        <f t="shared" si="139"/>
        <v>0</v>
      </c>
      <c r="R116" s="299">
        <f t="shared" si="140"/>
        <v>0</v>
      </c>
      <c r="S116" s="265"/>
      <c r="T116" s="304" t="s">
        <v>82</v>
      </c>
      <c r="U116" s="305" t="str">
        <f>IF(AA93&lt;$H$5,AA95+1,"")</f>
        <v/>
      </c>
      <c r="V116" s="306" t="str">
        <f t="shared" ref="V116:Z116" si="215">IF(U114&lt;$H$5,U116+1,"")</f>
        <v/>
      </c>
      <c r="W116" s="306" t="str">
        <f t="shared" si="215"/>
        <v/>
      </c>
      <c r="X116" s="306" t="str">
        <f t="shared" si="215"/>
        <v/>
      </c>
      <c r="Y116" s="306" t="str">
        <f t="shared" si="215"/>
        <v/>
      </c>
      <c r="Z116" s="306" t="str">
        <f t="shared" si="215"/>
        <v/>
      </c>
      <c r="AA116" s="306" t="str">
        <f>IF(Z114&lt;$H$5,Z116+1,"")</f>
        <v/>
      </c>
      <c r="AB116" s="308"/>
      <c r="AC116" s="309"/>
      <c r="AD116" s="310"/>
      <c r="AE116" s="310"/>
      <c r="AF116" s="311"/>
      <c r="AG116" s="313">
        <f t="shared" ref="AG116" si="216">COUNT(U116:AA116)</f>
        <v>0</v>
      </c>
      <c r="AH116" s="344">
        <f t="shared" si="142"/>
        <v>0</v>
      </c>
      <c r="AI116" s="344">
        <f t="shared" si="143"/>
        <v>0</v>
      </c>
      <c r="AL116" s="304" t="s">
        <v>82</v>
      </c>
      <c r="AM116" s="305" t="str">
        <f>IF(AS93&lt;$H$5,AS95+1,"")</f>
        <v/>
      </c>
      <c r="AN116" s="306" t="str">
        <f t="shared" ref="AN116:AS116" si="217">IF(AM114&lt;$H$5,AM116+1,"")</f>
        <v/>
      </c>
      <c r="AO116" s="306" t="str">
        <f t="shared" si="217"/>
        <v/>
      </c>
      <c r="AP116" s="306" t="str">
        <f t="shared" si="217"/>
        <v/>
      </c>
      <c r="AQ116" s="306" t="str">
        <f t="shared" si="217"/>
        <v/>
      </c>
      <c r="AR116" s="306" t="str">
        <f t="shared" si="217"/>
        <v/>
      </c>
      <c r="AS116" s="306" t="str">
        <f t="shared" si="217"/>
        <v/>
      </c>
      <c r="AT116" s="308"/>
      <c r="AU116" s="309"/>
      <c r="AV116" s="310"/>
      <c r="AW116" s="310"/>
      <c r="AX116" s="311"/>
      <c r="AY116" s="313">
        <f t="shared" ref="AY116" si="218">COUNT(AM116:AS116)</f>
        <v>0</v>
      </c>
      <c r="AZ116" s="302">
        <f t="shared" si="144"/>
        <v>0</v>
      </c>
      <c r="BA116" s="302">
        <f t="shared" si="145"/>
        <v>0</v>
      </c>
      <c r="BC116" s="304" t="s">
        <v>82</v>
      </c>
      <c r="BD116" s="305" t="str">
        <f>IF(BJ93&lt;$H$5,BJ95+1,"")</f>
        <v/>
      </c>
      <c r="BE116" s="306" t="str">
        <f t="shared" ref="BE116:BJ116" si="219">IF(BD114&lt;$H$5,BD116+1,"")</f>
        <v/>
      </c>
      <c r="BF116" s="306" t="str">
        <f t="shared" si="219"/>
        <v/>
      </c>
      <c r="BG116" s="306" t="str">
        <f t="shared" si="219"/>
        <v/>
      </c>
      <c r="BH116" s="306" t="str">
        <f t="shared" si="219"/>
        <v/>
      </c>
      <c r="BI116" s="306" t="str">
        <f t="shared" si="219"/>
        <v/>
      </c>
      <c r="BJ116" s="306" t="str">
        <f t="shared" si="219"/>
        <v/>
      </c>
      <c r="BK116" s="308"/>
      <c r="BL116" s="309"/>
      <c r="BM116" s="310"/>
      <c r="BN116" s="310"/>
      <c r="BO116" s="311"/>
      <c r="BP116" s="313">
        <f>COUNT(BD116:BJ116)</f>
        <v>0</v>
      </c>
      <c r="BQ116" s="302">
        <f t="shared" si="146"/>
        <v>0</v>
      </c>
      <c r="BR116" s="302">
        <f t="shared" si="147"/>
        <v>0</v>
      </c>
      <c r="BU116" s="304" t="s">
        <v>82</v>
      </c>
      <c r="BV116" s="305" t="str">
        <f>IF(CB93&lt;$H$5,CB95+1,"")</f>
        <v/>
      </c>
      <c r="BW116" s="306" t="str">
        <f t="shared" ref="BW116:CB116" si="220">IF(BV114&lt;$H$5,BV116+1,"")</f>
        <v/>
      </c>
      <c r="BX116" s="306" t="str">
        <f t="shared" si="220"/>
        <v/>
      </c>
      <c r="BY116" s="306" t="str">
        <f t="shared" si="220"/>
        <v/>
      </c>
      <c r="BZ116" s="306" t="str">
        <f t="shared" si="220"/>
        <v/>
      </c>
      <c r="CA116" s="306" t="str">
        <f t="shared" si="220"/>
        <v/>
      </c>
      <c r="CB116" s="306" t="str">
        <f t="shared" si="220"/>
        <v/>
      </c>
      <c r="CC116" s="308"/>
      <c r="CD116" s="309"/>
      <c r="CE116" s="310"/>
      <c r="CF116" s="310"/>
      <c r="CG116" s="311"/>
      <c r="CH116" s="313">
        <f t="shared" ref="CH116" si="221">COUNT(BV116:CB116)</f>
        <v>0</v>
      </c>
      <c r="CI116" s="302">
        <f t="shared" si="148"/>
        <v>0</v>
      </c>
      <c r="CJ116" s="302">
        <f t="shared" si="149"/>
        <v>0</v>
      </c>
      <c r="CK116" s="314"/>
      <c r="CL116" s="304" t="s">
        <v>82</v>
      </c>
      <c r="CM116" s="305" t="str">
        <f>IF(CS93&lt;$H$5,CS95+1,"")</f>
        <v/>
      </c>
      <c r="CN116" s="306" t="str">
        <f t="shared" ref="CN116:CS116" si="222">IF(CM114&lt;$H$5,CM116+1,"")</f>
        <v/>
      </c>
      <c r="CO116" s="306" t="str">
        <f t="shared" si="222"/>
        <v/>
      </c>
      <c r="CP116" s="306" t="str">
        <f t="shared" si="222"/>
        <v/>
      </c>
      <c r="CQ116" s="306" t="str">
        <f t="shared" si="222"/>
        <v/>
      </c>
      <c r="CR116" s="306" t="str">
        <f t="shared" si="222"/>
        <v/>
      </c>
      <c r="CS116" s="306" t="str">
        <f t="shared" si="222"/>
        <v/>
      </c>
      <c r="CT116" s="308"/>
      <c r="CU116" s="309"/>
      <c r="CV116" s="310"/>
      <c r="CW116" s="310"/>
      <c r="CX116" s="311"/>
      <c r="CY116" s="313">
        <f t="shared" ref="CY116" si="223">COUNT(CM116:CS116)</f>
        <v>0</v>
      </c>
      <c r="CZ116" s="270">
        <f t="shared" si="150"/>
        <v>0</v>
      </c>
      <c r="DA116" s="270">
        <f t="shared" si="151"/>
        <v>0</v>
      </c>
    </row>
    <row r="117" spans="1:105" ht="14.25" customHeight="1" x14ac:dyDescent="0.45">
      <c r="A117" s="265"/>
      <c r="B117" s="265"/>
      <c r="C117" s="304" t="s">
        <v>43</v>
      </c>
      <c r="D117" s="316" t="str">
        <f>IF(D116="","","月")</f>
        <v/>
      </c>
      <c r="E117" s="316" t="str">
        <f>IF(E116="","","火")</f>
        <v/>
      </c>
      <c r="F117" s="316" t="str">
        <f>IF(F116="","","水")</f>
        <v/>
      </c>
      <c r="G117" s="316" t="str">
        <f>IF(G116="","","木")</f>
        <v/>
      </c>
      <c r="H117" s="316" t="str">
        <f>IF(H116="","","金")</f>
        <v/>
      </c>
      <c r="I117" s="316" t="str">
        <f>IF(I116="","","土")</f>
        <v/>
      </c>
      <c r="J117" s="316" t="str">
        <f>IF(J116="","","日")</f>
        <v/>
      </c>
      <c r="K117" s="308"/>
      <c r="L117" s="309"/>
      <c r="M117" s="310"/>
      <c r="N117" s="310"/>
      <c r="O117" s="311"/>
      <c r="P117" s="299"/>
      <c r="Q117" s="299">
        <f t="shared" si="139"/>
        <v>0</v>
      </c>
      <c r="R117" s="299">
        <f t="shared" si="140"/>
        <v>0</v>
      </c>
      <c r="S117" s="265"/>
      <c r="T117" s="304" t="s">
        <v>43</v>
      </c>
      <c r="U117" s="316" t="str">
        <f>IF(U116="","","月")</f>
        <v/>
      </c>
      <c r="V117" s="316" t="str">
        <f>IF(V116="","","火")</f>
        <v/>
      </c>
      <c r="W117" s="316" t="str">
        <f>IF(W116="","","水")</f>
        <v/>
      </c>
      <c r="X117" s="316" t="str">
        <f>IF(X116="","","木")</f>
        <v/>
      </c>
      <c r="Y117" s="316" t="str">
        <f>IF(Y116="","","金")</f>
        <v/>
      </c>
      <c r="Z117" s="316" t="str">
        <f>IF(Z116="","","土")</f>
        <v/>
      </c>
      <c r="AA117" s="316" t="str">
        <f>IF(AA116="","","日")</f>
        <v/>
      </c>
      <c r="AB117" s="308"/>
      <c r="AC117" s="309"/>
      <c r="AD117" s="310"/>
      <c r="AE117" s="310"/>
      <c r="AF117" s="311"/>
      <c r="AG117" s="314"/>
      <c r="AH117" s="344">
        <f t="shared" si="142"/>
        <v>0</v>
      </c>
      <c r="AI117" s="344">
        <f t="shared" si="143"/>
        <v>0</v>
      </c>
      <c r="AL117" s="304" t="s">
        <v>43</v>
      </c>
      <c r="AM117" s="316" t="str">
        <f>IF(AM116="","","月")</f>
        <v/>
      </c>
      <c r="AN117" s="316" t="str">
        <f>IF(AN116="","","火")</f>
        <v/>
      </c>
      <c r="AO117" s="316" t="str">
        <f>IF(AO116="","","水")</f>
        <v/>
      </c>
      <c r="AP117" s="316" t="str">
        <f>IF(AP116="","","木")</f>
        <v/>
      </c>
      <c r="AQ117" s="316" t="str">
        <f>IF(AQ116="","","金")</f>
        <v/>
      </c>
      <c r="AR117" s="316" t="str">
        <f>IF(AR116="","","土")</f>
        <v/>
      </c>
      <c r="AS117" s="316" t="str">
        <f>IF(AS116="","","日")</f>
        <v/>
      </c>
      <c r="AT117" s="308"/>
      <c r="AU117" s="309"/>
      <c r="AV117" s="310"/>
      <c r="AW117" s="310"/>
      <c r="AX117" s="311"/>
      <c r="AY117" s="314"/>
      <c r="AZ117" s="302">
        <f t="shared" si="144"/>
        <v>0</v>
      </c>
      <c r="BA117" s="302">
        <f t="shared" si="145"/>
        <v>0</v>
      </c>
      <c r="BC117" s="304" t="s">
        <v>43</v>
      </c>
      <c r="BD117" s="316" t="str">
        <f>IF(BD116="","","月")</f>
        <v/>
      </c>
      <c r="BE117" s="316" t="str">
        <f>IF(BE116="","","火")</f>
        <v/>
      </c>
      <c r="BF117" s="316" t="str">
        <f>IF(BF116="","","水")</f>
        <v/>
      </c>
      <c r="BG117" s="316" t="str">
        <f>IF(BG116="","","木")</f>
        <v/>
      </c>
      <c r="BH117" s="316" t="str">
        <f>IF(BH116="","","金")</f>
        <v/>
      </c>
      <c r="BI117" s="316" t="str">
        <f>IF(BI116="","","土")</f>
        <v/>
      </c>
      <c r="BJ117" s="316" t="str">
        <f>IF(BJ116="","","日")</f>
        <v/>
      </c>
      <c r="BK117" s="308"/>
      <c r="BL117" s="309"/>
      <c r="BM117" s="310"/>
      <c r="BN117" s="310"/>
      <c r="BO117" s="311"/>
      <c r="BP117" s="314"/>
      <c r="BQ117" s="302">
        <f t="shared" si="146"/>
        <v>0</v>
      </c>
      <c r="BR117" s="302">
        <f t="shared" si="147"/>
        <v>0</v>
      </c>
      <c r="BU117" s="304" t="s">
        <v>43</v>
      </c>
      <c r="BV117" s="316" t="str">
        <f>IF(BV116="","","月")</f>
        <v/>
      </c>
      <c r="BW117" s="316" t="str">
        <f>IF(BW116="","","火")</f>
        <v/>
      </c>
      <c r="BX117" s="316" t="str">
        <f>IF(BX116="","","水")</f>
        <v/>
      </c>
      <c r="BY117" s="316" t="str">
        <f>IF(BY116="","","木")</f>
        <v/>
      </c>
      <c r="BZ117" s="316" t="str">
        <f>IF(BZ116="","","金")</f>
        <v/>
      </c>
      <c r="CA117" s="316" t="str">
        <f>IF(CA116="","","土")</f>
        <v/>
      </c>
      <c r="CB117" s="316" t="str">
        <f>IF(CB116="","","日")</f>
        <v/>
      </c>
      <c r="CC117" s="308"/>
      <c r="CD117" s="309"/>
      <c r="CE117" s="310"/>
      <c r="CF117" s="310"/>
      <c r="CG117" s="311"/>
      <c r="CH117" s="314"/>
      <c r="CI117" s="302">
        <f t="shared" si="148"/>
        <v>0</v>
      </c>
      <c r="CJ117" s="302">
        <f t="shared" si="149"/>
        <v>0</v>
      </c>
      <c r="CK117" s="314"/>
      <c r="CL117" s="304" t="s">
        <v>43</v>
      </c>
      <c r="CM117" s="316" t="str">
        <f>IF(CM116="","","月")</f>
        <v/>
      </c>
      <c r="CN117" s="316" t="str">
        <f>IF(CN116="","","火")</f>
        <v/>
      </c>
      <c r="CO117" s="316" t="str">
        <f>IF(CO116="","","水")</f>
        <v/>
      </c>
      <c r="CP117" s="316" t="str">
        <f>IF(CP116="","","木")</f>
        <v/>
      </c>
      <c r="CQ117" s="316" t="str">
        <f>IF(CQ116="","","金")</f>
        <v/>
      </c>
      <c r="CR117" s="316" t="str">
        <f>IF(CR116="","","土")</f>
        <v/>
      </c>
      <c r="CS117" s="316" t="str">
        <f>IF(CS116="","","日")</f>
        <v/>
      </c>
      <c r="CT117" s="308"/>
      <c r="CU117" s="309"/>
      <c r="CV117" s="310"/>
      <c r="CW117" s="310"/>
      <c r="CX117" s="311"/>
      <c r="CY117" s="314"/>
      <c r="CZ117" s="270">
        <f t="shared" si="150"/>
        <v>0</v>
      </c>
      <c r="DA117" s="270">
        <f t="shared" si="151"/>
        <v>0</v>
      </c>
    </row>
    <row r="118" spans="1:105" ht="14.25" customHeight="1" x14ac:dyDescent="0.45">
      <c r="A118" s="265"/>
      <c r="B118" s="265"/>
      <c r="C118" s="318" t="s">
        <v>25</v>
      </c>
      <c r="D118" s="319"/>
      <c r="E118" s="320"/>
      <c r="F118" s="320"/>
      <c r="G118" s="320"/>
      <c r="H118" s="320"/>
      <c r="I118" s="320"/>
      <c r="J118" s="321"/>
      <c r="K118" s="322"/>
      <c r="L118" s="323"/>
      <c r="M118" s="323"/>
      <c r="N118" s="324"/>
      <c r="O118" s="325" t="e">
        <f>ROUND(AVERAGE(N120:N131),3)</f>
        <v>#DIV/0!</v>
      </c>
      <c r="P118" s="299"/>
      <c r="Q118" s="299">
        <f t="shared" si="139"/>
        <v>0</v>
      </c>
      <c r="R118" s="299">
        <f t="shared" si="140"/>
        <v>0</v>
      </c>
      <c r="S118" s="265"/>
      <c r="T118" s="318" t="s">
        <v>25</v>
      </c>
      <c r="U118" s="319"/>
      <c r="V118" s="320"/>
      <c r="W118" s="320"/>
      <c r="X118" s="320"/>
      <c r="Y118" s="320"/>
      <c r="Z118" s="320"/>
      <c r="AA118" s="321"/>
      <c r="AB118" s="322"/>
      <c r="AC118" s="323"/>
      <c r="AD118" s="323"/>
      <c r="AE118" s="324"/>
      <c r="AF118" s="325" t="e">
        <f>ROUND(AVERAGE(AE120:AE131),3)</f>
        <v>#DIV/0!</v>
      </c>
      <c r="AG118" s="314"/>
      <c r="AH118" s="344">
        <f t="shared" si="142"/>
        <v>0</v>
      </c>
      <c r="AI118" s="344">
        <f t="shared" si="143"/>
        <v>0</v>
      </c>
      <c r="AL118" s="318" t="s">
        <v>25</v>
      </c>
      <c r="AM118" s="319"/>
      <c r="AN118" s="320"/>
      <c r="AO118" s="320"/>
      <c r="AP118" s="320"/>
      <c r="AQ118" s="320"/>
      <c r="AR118" s="320"/>
      <c r="AS118" s="321"/>
      <c r="AT118" s="322"/>
      <c r="AU118" s="323"/>
      <c r="AV118" s="323"/>
      <c r="AW118" s="324"/>
      <c r="AX118" s="325" t="e">
        <f>ROUND(AVERAGE(AW120:AW131),3)</f>
        <v>#DIV/0!</v>
      </c>
      <c r="AY118" s="314"/>
      <c r="AZ118" s="302">
        <f t="shared" si="144"/>
        <v>0</v>
      </c>
      <c r="BA118" s="302">
        <f t="shared" si="145"/>
        <v>0</v>
      </c>
      <c r="BC118" s="318" t="s">
        <v>25</v>
      </c>
      <c r="BD118" s="319"/>
      <c r="BE118" s="320"/>
      <c r="BF118" s="320"/>
      <c r="BG118" s="320"/>
      <c r="BH118" s="320"/>
      <c r="BI118" s="320"/>
      <c r="BJ118" s="321"/>
      <c r="BK118" s="322"/>
      <c r="BL118" s="323"/>
      <c r="BM118" s="323"/>
      <c r="BN118" s="324"/>
      <c r="BO118" s="325" t="e">
        <f>ROUND(AVERAGE(BN120:BN131),3)</f>
        <v>#DIV/0!</v>
      </c>
      <c r="BP118" s="314"/>
      <c r="BQ118" s="302">
        <f t="shared" si="146"/>
        <v>0</v>
      </c>
      <c r="BR118" s="302">
        <f t="shared" si="147"/>
        <v>0</v>
      </c>
      <c r="BU118" s="318" t="s">
        <v>25</v>
      </c>
      <c r="BV118" s="319"/>
      <c r="BW118" s="320"/>
      <c r="BX118" s="320"/>
      <c r="BY118" s="320"/>
      <c r="BZ118" s="320"/>
      <c r="CA118" s="320"/>
      <c r="CB118" s="321"/>
      <c r="CC118" s="322"/>
      <c r="CD118" s="323"/>
      <c r="CE118" s="323"/>
      <c r="CF118" s="324"/>
      <c r="CG118" s="325" t="e">
        <f>ROUND(AVERAGE(CF120:CF131),3)</f>
        <v>#DIV/0!</v>
      </c>
      <c r="CH118" s="314"/>
      <c r="CI118" s="302">
        <f t="shared" si="148"/>
        <v>0</v>
      </c>
      <c r="CJ118" s="302">
        <f t="shared" si="149"/>
        <v>0</v>
      </c>
      <c r="CK118" s="314"/>
      <c r="CL118" s="318" t="s">
        <v>25</v>
      </c>
      <c r="CM118" s="319"/>
      <c r="CN118" s="320"/>
      <c r="CO118" s="320"/>
      <c r="CP118" s="320"/>
      <c r="CQ118" s="320"/>
      <c r="CR118" s="320"/>
      <c r="CS118" s="321"/>
      <c r="CT118" s="322"/>
      <c r="CU118" s="323"/>
      <c r="CV118" s="323"/>
      <c r="CW118" s="324"/>
      <c r="CX118" s="325" t="e">
        <f>ROUND(AVERAGE(CW120:CW131),3)</f>
        <v>#DIV/0!</v>
      </c>
      <c r="CY118" s="314"/>
      <c r="CZ118" s="270">
        <f t="shared" si="150"/>
        <v>0</v>
      </c>
      <c r="DA118" s="270">
        <f t="shared" si="151"/>
        <v>0</v>
      </c>
    </row>
    <row r="119" spans="1:105" ht="14.25" customHeight="1" x14ac:dyDescent="0.45">
      <c r="A119" s="265"/>
      <c r="B119" s="265"/>
      <c r="C119" s="326"/>
      <c r="D119" s="327"/>
      <c r="E119" s="328"/>
      <c r="F119" s="328"/>
      <c r="G119" s="328"/>
      <c r="H119" s="328"/>
      <c r="I119" s="328"/>
      <c r="J119" s="329"/>
      <c r="K119" s="330"/>
      <c r="L119" s="331"/>
      <c r="M119" s="331"/>
      <c r="N119" s="332"/>
      <c r="O119" s="333"/>
      <c r="P119" s="299"/>
      <c r="Q119" s="299" t="str">
        <f t="shared" si="139"/>
        <v/>
      </c>
      <c r="R119" s="299" t="str">
        <f t="shared" si="140"/>
        <v/>
      </c>
      <c r="S119" s="265"/>
      <c r="T119" s="326"/>
      <c r="U119" s="327"/>
      <c r="V119" s="328"/>
      <c r="W119" s="328"/>
      <c r="X119" s="328"/>
      <c r="Y119" s="328"/>
      <c r="Z119" s="328"/>
      <c r="AA119" s="329"/>
      <c r="AB119" s="330"/>
      <c r="AC119" s="331"/>
      <c r="AD119" s="331"/>
      <c r="AE119" s="332"/>
      <c r="AF119" s="333"/>
      <c r="AG119" s="314"/>
      <c r="AH119" s="344" t="str">
        <f t="shared" si="142"/>
        <v/>
      </c>
      <c r="AI119" s="344" t="str">
        <f t="shared" si="143"/>
        <v/>
      </c>
      <c r="AL119" s="326"/>
      <c r="AM119" s="327"/>
      <c r="AN119" s="328"/>
      <c r="AO119" s="328"/>
      <c r="AP119" s="328"/>
      <c r="AQ119" s="328"/>
      <c r="AR119" s="328"/>
      <c r="AS119" s="329"/>
      <c r="AT119" s="330"/>
      <c r="AU119" s="331"/>
      <c r="AV119" s="331"/>
      <c r="AW119" s="332"/>
      <c r="AX119" s="333"/>
      <c r="AY119" s="314"/>
      <c r="AZ119" s="302" t="str">
        <f t="shared" si="144"/>
        <v/>
      </c>
      <c r="BA119" s="302" t="str">
        <f t="shared" si="145"/>
        <v/>
      </c>
      <c r="BC119" s="326"/>
      <c r="BD119" s="327"/>
      <c r="BE119" s="328"/>
      <c r="BF119" s="328"/>
      <c r="BG119" s="328"/>
      <c r="BH119" s="328"/>
      <c r="BI119" s="328"/>
      <c r="BJ119" s="329"/>
      <c r="BK119" s="330"/>
      <c r="BL119" s="331"/>
      <c r="BM119" s="331"/>
      <c r="BN119" s="332"/>
      <c r="BO119" s="333"/>
      <c r="BP119" s="314"/>
      <c r="BQ119" s="302" t="str">
        <f t="shared" si="146"/>
        <v/>
      </c>
      <c r="BR119" s="302" t="str">
        <f t="shared" si="147"/>
        <v/>
      </c>
      <c r="BU119" s="326"/>
      <c r="BV119" s="327"/>
      <c r="BW119" s="328"/>
      <c r="BX119" s="328"/>
      <c r="BY119" s="328"/>
      <c r="BZ119" s="328"/>
      <c r="CA119" s="328"/>
      <c r="CB119" s="329"/>
      <c r="CC119" s="330"/>
      <c r="CD119" s="331"/>
      <c r="CE119" s="331"/>
      <c r="CF119" s="332"/>
      <c r="CG119" s="333"/>
      <c r="CH119" s="314"/>
      <c r="CI119" s="302" t="str">
        <f t="shared" si="148"/>
        <v/>
      </c>
      <c r="CJ119" s="302" t="str">
        <f t="shared" si="149"/>
        <v/>
      </c>
      <c r="CK119" s="314"/>
      <c r="CL119" s="326"/>
      <c r="CM119" s="327"/>
      <c r="CN119" s="328"/>
      <c r="CO119" s="328"/>
      <c r="CP119" s="328"/>
      <c r="CQ119" s="328"/>
      <c r="CR119" s="328"/>
      <c r="CS119" s="329"/>
      <c r="CT119" s="330"/>
      <c r="CU119" s="331"/>
      <c r="CV119" s="331"/>
      <c r="CW119" s="332"/>
      <c r="CX119" s="333"/>
      <c r="CY119" s="314"/>
      <c r="CZ119" s="270" t="str">
        <f t="shared" si="150"/>
        <v/>
      </c>
      <c r="DA119" s="270" t="str">
        <f t="shared" si="151"/>
        <v/>
      </c>
    </row>
    <row r="120" spans="1:105" ht="14.25" customHeight="1" x14ac:dyDescent="0.45">
      <c r="A120" s="265"/>
      <c r="B120" s="265"/>
      <c r="C120" s="335" t="s">
        <v>83</v>
      </c>
      <c r="D120" s="336"/>
      <c r="E120" s="337"/>
      <c r="F120" s="337"/>
      <c r="G120" s="337"/>
      <c r="H120" s="337"/>
      <c r="I120" s="337"/>
      <c r="J120" s="338"/>
      <c r="K120" s="339">
        <f>IF(C120="","",COUNT($D$116:$J$116)-L120)</f>
        <v>0</v>
      </c>
      <c r="L120" s="340">
        <f>IF(C120="","",Q120+R120)</f>
        <v>0</v>
      </c>
      <c r="M120" s="341">
        <f>IF(C120="","",COUNTIF(D120:J120,"休"))</f>
        <v>0</v>
      </c>
      <c r="N120" s="342" t="str">
        <f>IF(K120&lt;1,"対象外",IF(C120="","",IFERROR(ROUND(M120/K120,3),"")))</f>
        <v>対象外</v>
      </c>
      <c r="O120" s="333"/>
      <c r="P120" s="299"/>
      <c r="Q120" s="299">
        <f t="shared" si="139"/>
        <v>0</v>
      </c>
      <c r="R120" s="299">
        <f t="shared" si="140"/>
        <v>0</v>
      </c>
      <c r="S120" s="265"/>
      <c r="T120" s="335" t="s">
        <v>83</v>
      </c>
      <c r="U120" s="336"/>
      <c r="V120" s="337"/>
      <c r="W120" s="337"/>
      <c r="X120" s="337"/>
      <c r="Y120" s="337"/>
      <c r="Z120" s="337"/>
      <c r="AA120" s="338"/>
      <c r="AB120" s="339">
        <f>IF(T120="","",COUNT($U$116:$AA$116)-AC120)</f>
        <v>0</v>
      </c>
      <c r="AC120" s="340">
        <f>IF(T120="","",AH120+AI120)</f>
        <v>0</v>
      </c>
      <c r="AD120" s="341">
        <f>IF(T120="","",COUNTIF(U120:AA120,"休"))</f>
        <v>0</v>
      </c>
      <c r="AE120" s="342" t="str">
        <f>IF(AB120&lt;1,"対象外",IF(T120="","",IFERROR(ROUND(AD120/AB120,3),"")))</f>
        <v>対象外</v>
      </c>
      <c r="AF120" s="333"/>
      <c r="AG120" s="343"/>
      <c r="AH120" s="344">
        <f t="shared" si="142"/>
        <v>0</v>
      </c>
      <c r="AI120" s="344">
        <f t="shared" si="143"/>
        <v>0</v>
      </c>
      <c r="AL120" s="335" t="s">
        <v>83</v>
      </c>
      <c r="AM120" s="336"/>
      <c r="AN120" s="337"/>
      <c r="AO120" s="337"/>
      <c r="AP120" s="337"/>
      <c r="AQ120" s="337"/>
      <c r="AR120" s="337"/>
      <c r="AS120" s="338"/>
      <c r="AT120" s="339">
        <f>IF(AL120="","",COUNT($AM$116:$AS$116)-AU120)</f>
        <v>0</v>
      </c>
      <c r="AU120" s="340">
        <f>IF(AL120="","",AZ120+BA120)</f>
        <v>0</v>
      </c>
      <c r="AV120" s="341">
        <f>IF(AL120="","",COUNTIF(AM120:AS120,"休"))</f>
        <v>0</v>
      </c>
      <c r="AW120" s="342" t="str">
        <f>IF(AT120&lt;7,"対象外",IF(AL120="","",IFERROR(ROUND(AV120/AT120,3),"")))</f>
        <v>対象外</v>
      </c>
      <c r="AX120" s="333"/>
      <c r="AY120" s="343"/>
      <c r="AZ120" s="302">
        <f t="shared" si="144"/>
        <v>0</v>
      </c>
      <c r="BA120" s="302">
        <f t="shared" si="145"/>
        <v>0</v>
      </c>
      <c r="BC120" s="335" t="s">
        <v>83</v>
      </c>
      <c r="BD120" s="336"/>
      <c r="BE120" s="337"/>
      <c r="BF120" s="337"/>
      <c r="BG120" s="337"/>
      <c r="BH120" s="337"/>
      <c r="BI120" s="337"/>
      <c r="BJ120" s="338"/>
      <c r="BK120" s="339">
        <f>IF(BC120="","",COUNT($BD$116:$BJ$116)-BL120)</f>
        <v>0</v>
      </c>
      <c r="BL120" s="340">
        <f>IF(BC120="","",BQ120+BR120)</f>
        <v>0</v>
      </c>
      <c r="BM120" s="341">
        <f>IF(BC120="","",COUNTIF(BD120:BJ120,"休"))</f>
        <v>0</v>
      </c>
      <c r="BN120" s="342" t="str">
        <f>IF(BK120&lt;7,"対象外",IF(BC120="","",IFERROR(ROUND(BM120/BK120,3),"")))</f>
        <v>対象外</v>
      </c>
      <c r="BO120" s="333"/>
      <c r="BP120" s="343"/>
      <c r="BQ120" s="302">
        <f t="shared" si="146"/>
        <v>0</v>
      </c>
      <c r="BR120" s="302">
        <f t="shared" si="147"/>
        <v>0</v>
      </c>
      <c r="BU120" s="335" t="s">
        <v>83</v>
      </c>
      <c r="BV120" s="336"/>
      <c r="BW120" s="337"/>
      <c r="BX120" s="337"/>
      <c r="BY120" s="337"/>
      <c r="BZ120" s="337"/>
      <c r="CA120" s="337"/>
      <c r="CB120" s="338"/>
      <c r="CC120" s="339">
        <f>IF(BU120="","",COUNT($BV$116:$CB$116)-CD120)</f>
        <v>0</v>
      </c>
      <c r="CD120" s="340">
        <f>IF(BU120="","",CI120+CJ120)</f>
        <v>0</v>
      </c>
      <c r="CE120" s="341">
        <f>IF(BU120="","",COUNTIF(BV120:CB120,"休"))</f>
        <v>0</v>
      </c>
      <c r="CF120" s="342" t="str">
        <f>IF(CC120&lt;7,"対象外",IF(BU120="","",IFERROR(ROUND(CE120/CC120,3),"")))</f>
        <v>対象外</v>
      </c>
      <c r="CG120" s="333"/>
      <c r="CH120" s="343"/>
      <c r="CI120" s="302">
        <f t="shared" si="148"/>
        <v>0</v>
      </c>
      <c r="CJ120" s="302">
        <f t="shared" si="149"/>
        <v>0</v>
      </c>
      <c r="CK120" s="343"/>
      <c r="CL120" s="335" t="s">
        <v>83</v>
      </c>
      <c r="CM120" s="336"/>
      <c r="CN120" s="337"/>
      <c r="CO120" s="337"/>
      <c r="CP120" s="337"/>
      <c r="CQ120" s="337"/>
      <c r="CR120" s="337"/>
      <c r="CS120" s="338"/>
      <c r="CT120" s="339">
        <f>IF(CL120="","",COUNT($CM$116:$CS$116)-CU120)</f>
        <v>0</v>
      </c>
      <c r="CU120" s="340">
        <f>IF(CL120="","",CZ120+DA120)</f>
        <v>0</v>
      </c>
      <c r="CV120" s="341">
        <f>IF(CL120="","",COUNTIF(CM120:CS120,"休"))</f>
        <v>0</v>
      </c>
      <c r="CW120" s="342" t="str">
        <f>IF(CT120&lt;7,"対象外",IF(CL120="","",IFERROR(ROUND(CV120/CT120,3),"")))</f>
        <v>対象外</v>
      </c>
      <c r="CX120" s="333"/>
      <c r="CY120" s="343"/>
      <c r="CZ120" s="270">
        <f t="shared" si="150"/>
        <v>0</v>
      </c>
      <c r="DA120" s="270">
        <f t="shared" si="151"/>
        <v>0</v>
      </c>
    </row>
    <row r="121" spans="1:105" ht="14.25" customHeight="1" x14ac:dyDescent="0.45">
      <c r="A121" s="265"/>
      <c r="B121" s="265"/>
      <c r="C121" s="335" t="s">
        <v>84</v>
      </c>
      <c r="D121" s="336"/>
      <c r="E121" s="337"/>
      <c r="F121" s="337"/>
      <c r="G121" s="337"/>
      <c r="H121" s="337"/>
      <c r="I121" s="337"/>
      <c r="J121" s="338"/>
      <c r="K121" s="339">
        <f>IF(C121="","",COUNT($D$116:$J$116)-L121)</f>
        <v>0</v>
      </c>
      <c r="L121" s="340">
        <f t="shared" ref="L121:L123" si="224">IF(C121="","",Q121+R121)</f>
        <v>0</v>
      </c>
      <c r="M121" s="341">
        <f t="shared" ref="M121:M123" si="225">IF(C121="","",COUNTIF(D121:J121,"休"))</f>
        <v>0</v>
      </c>
      <c r="N121" s="342" t="str">
        <f t="shared" ref="N121:N123" si="226">IF(K121&lt;1,"対象外",IF(C121="","",IFERROR(ROUND(M121/K121,3),"")))</f>
        <v>対象外</v>
      </c>
      <c r="O121" s="333"/>
      <c r="P121" s="299"/>
      <c r="Q121" s="299">
        <f t="shared" si="139"/>
        <v>0</v>
      </c>
      <c r="R121" s="299">
        <f t="shared" si="140"/>
        <v>0</v>
      </c>
      <c r="S121" s="265"/>
      <c r="T121" s="335" t="s">
        <v>84</v>
      </c>
      <c r="U121" s="336"/>
      <c r="V121" s="337"/>
      <c r="W121" s="337"/>
      <c r="X121" s="337"/>
      <c r="Y121" s="337"/>
      <c r="Z121" s="337"/>
      <c r="AA121" s="338"/>
      <c r="AB121" s="339">
        <f>IF(T121="","",COUNT($U$116:$AA$116)-AC121)</f>
        <v>0</v>
      </c>
      <c r="AC121" s="340">
        <f>IF(T121="","",AH121+AI121)</f>
        <v>0</v>
      </c>
      <c r="AD121" s="341">
        <f t="shared" ref="AD121:AD123" si="227">IF(T121="","",COUNTIF(U121:AA121,"休"))</f>
        <v>0</v>
      </c>
      <c r="AE121" s="342" t="str">
        <f>IF(AB121&lt;1,"対象外",IF(T121="","",IFERROR(ROUND(AD121/AB121,3),"")))</f>
        <v>対象外</v>
      </c>
      <c r="AF121" s="333"/>
      <c r="AG121" s="314"/>
      <c r="AH121" s="344">
        <f t="shared" si="142"/>
        <v>0</v>
      </c>
      <c r="AI121" s="344">
        <f t="shared" si="143"/>
        <v>0</v>
      </c>
      <c r="AL121" s="335" t="s">
        <v>84</v>
      </c>
      <c r="AM121" s="336"/>
      <c r="AN121" s="337"/>
      <c r="AO121" s="337"/>
      <c r="AP121" s="337"/>
      <c r="AQ121" s="337"/>
      <c r="AR121" s="337"/>
      <c r="AS121" s="338"/>
      <c r="AT121" s="339">
        <f>IF(AL121="","",COUNT($AM$116:$AS$116)-AU121)</f>
        <v>0</v>
      </c>
      <c r="AU121" s="340">
        <f>IF(AL121="","",AZ121+BA121)</f>
        <v>0</v>
      </c>
      <c r="AV121" s="341">
        <f t="shared" ref="AV121:AV123" si="228">IF(AL121="","",COUNTIF(AM121:AS121,"休"))</f>
        <v>0</v>
      </c>
      <c r="AW121" s="342" t="str">
        <f>IF(AT121&lt;7,"対象外",IF(AL121="","",IFERROR(ROUND(AV121/AT121,3),"")))</f>
        <v>対象外</v>
      </c>
      <c r="AX121" s="333"/>
      <c r="AY121" s="314"/>
      <c r="AZ121" s="302">
        <f t="shared" si="144"/>
        <v>0</v>
      </c>
      <c r="BA121" s="302">
        <f t="shared" si="145"/>
        <v>0</v>
      </c>
      <c r="BC121" s="335" t="s">
        <v>84</v>
      </c>
      <c r="BD121" s="336"/>
      <c r="BE121" s="337"/>
      <c r="BF121" s="337"/>
      <c r="BG121" s="337"/>
      <c r="BH121" s="337"/>
      <c r="BI121" s="337"/>
      <c r="BJ121" s="338"/>
      <c r="BK121" s="339">
        <f>IF(BC121="","",COUNT($BD$116:$BJ$116)-BL121)</f>
        <v>0</v>
      </c>
      <c r="BL121" s="340">
        <f>IF(BC121="","",BQ121+BR121)</f>
        <v>0</v>
      </c>
      <c r="BM121" s="341">
        <f t="shared" ref="BM121:BM123" si="229">IF(BC121="","",COUNTIF(BD121:BJ121,"休"))</f>
        <v>0</v>
      </c>
      <c r="BN121" s="342" t="str">
        <f>IF(BK121&lt;7,"対象外",IF(BC121="","",IFERROR(ROUND(BM121/BK121,3),"")))</f>
        <v>対象外</v>
      </c>
      <c r="BO121" s="333"/>
      <c r="BP121" s="314"/>
      <c r="BQ121" s="302">
        <f t="shared" si="146"/>
        <v>0</v>
      </c>
      <c r="BR121" s="302">
        <f t="shared" si="147"/>
        <v>0</v>
      </c>
      <c r="BU121" s="335" t="s">
        <v>84</v>
      </c>
      <c r="BV121" s="336"/>
      <c r="BW121" s="337"/>
      <c r="BX121" s="337"/>
      <c r="BY121" s="337"/>
      <c r="BZ121" s="337"/>
      <c r="CA121" s="337"/>
      <c r="CB121" s="338"/>
      <c r="CC121" s="339">
        <f>IF(BU121="","",COUNT($BV$116:$CB$116)-CD121)</f>
        <v>0</v>
      </c>
      <c r="CD121" s="340">
        <f>IF(BU121="","",CI121+CJ121)</f>
        <v>0</v>
      </c>
      <c r="CE121" s="341">
        <f t="shared" ref="CE121:CE122" si="230">IF(BU121="","",COUNTIF(BV121:CB121,"休"))</f>
        <v>0</v>
      </c>
      <c r="CF121" s="342" t="str">
        <f>IF(CC121&lt;7,"対象外",IF(BU121="","",IFERROR(ROUND(CE121/CC121,3),"")))</f>
        <v>対象外</v>
      </c>
      <c r="CG121" s="333"/>
      <c r="CH121" s="314"/>
      <c r="CI121" s="302">
        <f t="shared" si="148"/>
        <v>0</v>
      </c>
      <c r="CJ121" s="302">
        <f t="shared" si="149"/>
        <v>0</v>
      </c>
      <c r="CK121" s="314"/>
      <c r="CL121" s="335" t="s">
        <v>84</v>
      </c>
      <c r="CM121" s="336"/>
      <c r="CN121" s="337"/>
      <c r="CO121" s="337"/>
      <c r="CP121" s="337"/>
      <c r="CQ121" s="337"/>
      <c r="CR121" s="337"/>
      <c r="CS121" s="338"/>
      <c r="CT121" s="339">
        <f>IF(CL121="","",COUNT($CM$116:$CS$116)-CU121)</f>
        <v>0</v>
      </c>
      <c r="CU121" s="340">
        <f>IF(CL121="","",CZ121+DA121)</f>
        <v>0</v>
      </c>
      <c r="CV121" s="341">
        <f t="shared" ref="CV121:CV123" si="231">IF(CL121="","",COUNTIF(CM121:CS121,"休"))</f>
        <v>0</v>
      </c>
      <c r="CW121" s="342" t="str">
        <f>IF(CT121&lt;7,"対象外",IF(CL121="","",IFERROR(ROUND(CV121/CT121,3),"")))</f>
        <v>対象外</v>
      </c>
      <c r="CX121" s="333"/>
      <c r="CY121" s="314"/>
      <c r="CZ121" s="270">
        <f t="shared" si="150"/>
        <v>0</v>
      </c>
      <c r="DA121" s="270">
        <f t="shared" si="151"/>
        <v>0</v>
      </c>
    </row>
    <row r="122" spans="1:105" ht="14.25" customHeight="1" x14ac:dyDescent="0.45">
      <c r="A122" s="265"/>
      <c r="B122" s="265"/>
      <c r="C122" s="335" t="s">
        <v>85</v>
      </c>
      <c r="D122" s="336"/>
      <c r="E122" s="337"/>
      <c r="F122" s="337"/>
      <c r="G122" s="337"/>
      <c r="H122" s="337"/>
      <c r="I122" s="337"/>
      <c r="J122" s="338"/>
      <c r="K122" s="339">
        <f>IF(C122="","",COUNT($D$116:$J$116)-L122)</f>
        <v>0</v>
      </c>
      <c r="L122" s="340">
        <f t="shared" si="224"/>
        <v>0</v>
      </c>
      <c r="M122" s="341">
        <f t="shared" si="225"/>
        <v>0</v>
      </c>
      <c r="N122" s="342" t="str">
        <f t="shared" si="226"/>
        <v>対象外</v>
      </c>
      <c r="O122" s="333"/>
      <c r="P122" s="299"/>
      <c r="Q122" s="299">
        <f t="shared" si="139"/>
        <v>0</v>
      </c>
      <c r="R122" s="299">
        <f t="shared" si="140"/>
        <v>0</v>
      </c>
      <c r="S122" s="265"/>
      <c r="T122" s="335" t="s">
        <v>85</v>
      </c>
      <c r="U122" s="336"/>
      <c r="V122" s="337"/>
      <c r="W122" s="337"/>
      <c r="X122" s="337"/>
      <c r="Y122" s="337"/>
      <c r="Z122" s="337"/>
      <c r="AA122" s="338"/>
      <c r="AB122" s="339">
        <f>IF(T122="","",COUNT($U$116:$AA$116)-AC122)</f>
        <v>0</v>
      </c>
      <c r="AC122" s="340">
        <f>IF(T122="","",AH122+AI122)</f>
        <v>0</v>
      </c>
      <c r="AD122" s="341">
        <f t="shared" si="227"/>
        <v>0</v>
      </c>
      <c r="AE122" s="342" t="str">
        <f>IF(AB122&lt;1,"対象外",IF(T122="","",IFERROR(ROUND(AD122/AB122,3),"")))</f>
        <v>対象外</v>
      </c>
      <c r="AF122" s="333"/>
      <c r="AG122" s="343"/>
      <c r="AH122" s="344">
        <f t="shared" si="142"/>
        <v>0</v>
      </c>
      <c r="AI122" s="344">
        <f t="shared" si="143"/>
        <v>0</v>
      </c>
      <c r="AL122" s="335" t="s">
        <v>85</v>
      </c>
      <c r="AM122" s="336"/>
      <c r="AN122" s="337"/>
      <c r="AO122" s="337"/>
      <c r="AP122" s="337"/>
      <c r="AQ122" s="337"/>
      <c r="AR122" s="337"/>
      <c r="AS122" s="338"/>
      <c r="AT122" s="339">
        <f>IF(AL122="","",COUNT($AM$116:$AS$116)-AU122)</f>
        <v>0</v>
      </c>
      <c r="AU122" s="340">
        <f>IF(AL122="","",AZ122+BA122)</f>
        <v>0</v>
      </c>
      <c r="AV122" s="341">
        <f t="shared" si="228"/>
        <v>0</v>
      </c>
      <c r="AW122" s="342" t="str">
        <f>IF(AT122&lt;7,"対象外",IF(AL122="","",IFERROR(ROUND(AV122/AT122,3),"")))</f>
        <v>対象外</v>
      </c>
      <c r="AX122" s="333"/>
      <c r="AY122" s="343"/>
      <c r="AZ122" s="302">
        <f t="shared" si="144"/>
        <v>0</v>
      </c>
      <c r="BA122" s="302">
        <f t="shared" si="145"/>
        <v>0</v>
      </c>
      <c r="BC122" s="335" t="s">
        <v>85</v>
      </c>
      <c r="BD122" s="336"/>
      <c r="BE122" s="337"/>
      <c r="BF122" s="337"/>
      <c r="BG122" s="337"/>
      <c r="BH122" s="337"/>
      <c r="BI122" s="337"/>
      <c r="BJ122" s="338"/>
      <c r="BK122" s="339">
        <f>IF(BC122="","",COUNT($BD$116:$BJ$116)-BL122)</f>
        <v>0</v>
      </c>
      <c r="BL122" s="340">
        <f>IF(BC122="","",BQ122+BR122)</f>
        <v>0</v>
      </c>
      <c r="BM122" s="341">
        <f t="shared" si="229"/>
        <v>0</v>
      </c>
      <c r="BN122" s="342" t="str">
        <f>IF(BK122&lt;7,"対象外",IF(BC122="","",IFERROR(ROUND(BM122/BK122,3),"")))</f>
        <v>対象外</v>
      </c>
      <c r="BO122" s="333"/>
      <c r="BP122" s="343"/>
      <c r="BQ122" s="302">
        <f t="shared" si="146"/>
        <v>0</v>
      </c>
      <c r="BR122" s="302">
        <f t="shared" si="147"/>
        <v>0</v>
      </c>
      <c r="BU122" s="335" t="s">
        <v>85</v>
      </c>
      <c r="BV122" s="336"/>
      <c r="BW122" s="337"/>
      <c r="BX122" s="337"/>
      <c r="BY122" s="337"/>
      <c r="BZ122" s="337"/>
      <c r="CA122" s="337"/>
      <c r="CB122" s="338"/>
      <c r="CC122" s="339">
        <f>IF(BU122="","",COUNT($BV$116:$CB$116)-CD122)</f>
        <v>0</v>
      </c>
      <c r="CD122" s="340">
        <f>IF(BU122="","",CI122+CJ122)</f>
        <v>0</v>
      </c>
      <c r="CE122" s="341">
        <f t="shared" si="230"/>
        <v>0</v>
      </c>
      <c r="CF122" s="342" t="str">
        <f>IF(CC122&lt;7,"対象外",IF(BU122="","",IFERROR(ROUND(CE122/CC122,3),"")))</f>
        <v>対象外</v>
      </c>
      <c r="CG122" s="333"/>
      <c r="CH122" s="343"/>
      <c r="CI122" s="302">
        <f t="shared" si="148"/>
        <v>0</v>
      </c>
      <c r="CJ122" s="302">
        <f t="shared" si="149"/>
        <v>0</v>
      </c>
      <c r="CK122" s="343"/>
      <c r="CL122" s="335" t="s">
        <v>85</v>
      </c>
      <c r="CM122" s="336"/>
      <c r="CN122" s="337"/>
      <c r="CO122" s="337"/>
      <c r="CP122" s="337"/>
      <c r="CQ122" s="337"/>
      <c r="CR122" s="337"/>
      <c r="CS122" s="338"/>
      <c r="CT122" s="339">
        <f>IF(CL122="","",COUNT($CM$116:$CS$116)-CU122)</f>
        <v>0</v>
      </c>
      <c r="CU122" s="340">
        <f>IF(CL122="","",CZ122+DA122)</f>
        <v>0</v>
      </c>
      <c r="CV122" s="341">
        <f t="shared" si="231"/>
        <v>0</v>
      </c>
      <c r="CW122" s="342" t="str">
        <f>IF(CT122&lt;7,"対象外",IF(CL122="","",IFERROR(ROUND(CV122/CT122,3),"")))</f>
        <v>対象外</v>
      </c>
      <c r="CX122" s="333"/>
      <c r="CY122" s="343"/>
      <c r="CZ122" s="270">
        <f t="shared" si="150"/>
        <v>0</v>
      </c>
      <c r="DA122" s="270">
        <f t="shared" si="151"/>
        <v>0</v>
      </c>
    </row>
    <row r="123" spans="1:105" ht="14.25" customHeight="1" x14ac:dyDescent="0.45">
      <c r="A123" s="265"/>
      <c r="B123" s="265"/>
      <c r="C123" s="345" t="s">
        <v>86</v>
      </c>
      <c r="D123" s="346"/>
      <c r="E123" s="347"/>
      <c r="F123" s="347"/>
      <c r="G123" s="347"/>
      <c r="H123" s="347"/>
      <c r="I123" s="347"/>
      <c r="J123" s="348"/>
      <c r="K123" s="339">
        <f>IF(C123="","",COUNT($D$116:$J$116)-L123)</f>
        <v>0</v>
      </c>
      <c r="L123" s="349">
        <f t="shared" si="224"/>
        <v>0</v>
      </c>
      <c r="M123" s="350">
        <f t="shared" si="225"/>
        <v>0</v>
      </c>
      <c r="N123" s="342" t="str">
        <f t="shared" si="226"/>
        <v>対象外</v>
      </c>
      <c r="O123" s="333"/>
      <c r="P123" s="299"/>
      <c r="Q123" s="299">
        <f t="shared" si="139"/>
        <v>0</v>
      </c>
      <c r="R123" s="299">
        <f t="shared" si="140"/>
        <v>0</v>
      </c>
      <c r="S123" s="265"/>
      <c r="T123" s="345" t="s">
        <v>86</v>
      </c>
      <c r="U123" s="346"/>
      <c r="V123" s="347"/>
      <c r="W123" s="347"/>
      <c r="X123" s="347"/>
      <c r="Y123" s="347"/>
      <c r="Z123" s="347"/>
      <c r="AA123" s="348"/>
      <c r="AB123" s="346">
        <f>IF(T123="","",COUNT($U$116:$AA$116)-AC123)</f>
        <v>0</v>
      </c>
      <c r="AC123" s="349">
        <f>IF(T123="","",AH123+AI123)</f>
        <v>0</v>
      </c>
      <c r="AD123" s="350">
        <f t="shared" si="227"/>
        <v>0</v>
      </c>
      <c r="AE123" s="351" t="str">
        <f>IF(AB123&lt;1,"対象外",IF(T123="","",IFERROR(ROUND(AD123/AB123,3),"")))</f>
        <v>対象外</v>
      </c>
      <c r="AF123" s="333"/>
      <c r="AG123" s="314"/>
      <c r="AH123" s="344">
        <f t="shared" si="142"/>
        <v>0</v>
      </c>
      <c r="AI123" s="344">
        <f t="shared" si="143"/>
        <v>0</v>
      </c>
      <c r="AL123" s="345" t="s">
        <v>86</v>
      </c>
      <c r="AM123" s="346"/>
      <c r="AN123" s="347"/>
      <c r="AO123" s="347"/>
      <c r="AP123" s="347"/>
      <c r="AQ123" s="347"/>
      <c r="AR123" s="347"/>
      <c r="AS123" s="348"/>
      <c r="AT123" s="346">
        <f>IF(AL123="","",COUNT($AM$116:$AS$116)-AU123)</f>
        <v>0</v>
      </c>
      <c r="AU123" s="349">
        <f>IF(AL123="","",AZ123+BA123)</f>
        <v>0</v>
      </c>
      <c r="AV123" s="350">
        <f t="shared" si="228"/>
        <v>0</v>
      </c>
      <c r="AW123" s="351" t="str">
        <f>IF(AT123&lt;7,"対象外",IF(AL123="","",IFERROR(ROUND(AV123/AT123,3),"")))</f>
        <v>対象外</v>
      </c>
      <c r="AX123" s="333"/>
      <c r="AY123" s="314"/>
      <c r="AZ123" s="302">
        <f t="shared" si="144"/>
        <v>0</v>
      </c>
      <c r="BA123" s="302">
        <f t="shared" si="145"/>
        <v>0</v>
      </c>
      <c r="BC123" s="345" t="s">
        <v>86</v>
      </c>
      <c r="BD123" s="346"/>
      <c r="BE123" s="347"/>
      <c r="BF123" s="347"/>
      <c r="BG123" s="347"/>
      <c r="BH123" s="347"/>
      <c r="BI123" s="347"/>
      <c r="BJ123" s="348"/>
      <c r="BK123" s="346">
        <f>IF(BC123="","",COUNT($BD$116:$BJ$116)-BL123)</f>
        <v>0</v>
      </c>
      <c r="BL123" s="349">
        <f>IF(BC123="","",BQ123+BR123)</f>
        <v>0</v>
      </c>
      <c r="BM123" s="350">
        <f t="shared" si="229"/>
        <v>0</v>
      </c>
      <c r="BN123" s="351" t="str">
        <f>IF(BK123&lt;7,"対象外",IF(BC123="","",IFERROR(ROUND(BM123/BK123,3),"")))</f>
        <v>対象外</v>
      </c>
      <c r="BO123" s="333"/>
      <c r="BP123" s="314"/>
      <c r="BQ123" s="302">
        <f t="shared" si="146"/>
        <v>0</v>
      </c>
      <c r="BR123" s="302">
        <f t="shared" si="147"/>
        <v>0</v>
      </c>
      <c r="BU123" s="345" t="s">
        <v>86</v>
      </c>
      <c r="BV123" s="346"/>
      <c r="BW123" s="347"/>
      <c r="BX123" s="347"/>
      <c r="BY123" s="347"/>
      <c r="BZ123" s="347"/>
      <c r="CA123" s="347"/>
      <c r="CB123" s="348"/>
      <c r="CC123" s="346">
        <f>IF(BU123="","",COUNT($BV$116:$CB$116)-CD123)</f>
        <v>0</v>
      </c>
      <c r="CD123" s="349">
        <f>IF(BU123="","",CI123+CJ123)</f>
        <v>0</v>
      </c>
      <c r="CE123" s="350">
        <f>IF(BU123="","",COUNTIF(BV123:CB123,"休"))</f>
        <v>0</v>
      </c>
      <c r="CF123" s="351" t="str">
        <f>IF(CC123&lt;7,"対象外",IF(BU123="","",IFERROR(ROUND(CE123/CC123,3),"")))</f>
        <v>対象外</v>
      </c>
      <c r="CG123" s="333"/>
      <c r="CH123" s="314"/>
      <c r="CI123" s="302">
        <f t="shared" si="148"/>
        <v>0</v>
      </c>
      <c r="CJ123" s="302">
        <f t="shared" si="149"/>
        <v>0</v>
      </c>
      <c r="CK123" s="314"/>
      <c r="CL123" s="345" t="s">
        <v>86</v>
      </c>
      <c r="CM123" s="346"/>
      <c r="CN123" s="347"/>
      <c r="CO123" s="347"/>
      <c r="CP123" s="347"/>
      <c r="CQ123" s="347"/>
      <c r="CR123" s="347"/>
      <c r="CS123" s="348"/>
      <c r="CT123" s="346">
        <f>IF(CL123="","",COUNT($CM$116:$CS$116)-CU123)</f>
        <v>0</v>
      </c>
      <c r="CU123" s="349">
        <f>IF(CL123="","",CZ123+DA123)</f>
        <v>0</v>
      </c>
      <c r="CV123" s="350">
        <f t="shared" si="231"/>
        <v>0</v>
      </c>
      <c r="CW123" s="351" t="str">
        <f>IF(CT123&lt;7,"対象外",IF(CL123="","",IFERROR(ROUND(CV123/CT123,3),"")))</f>
        <v>対象外</v>
      </c>
      <c r="CX123" s="333"/>
      <c r="CY123" s="314"/>
      <c r="CZ123" s="270">
        <f t="shared" si="150"/>
        <v>0</v>
      </c>
      <c r="DA123" s="270">
        <f t="shared" si="151"/>
        <v>0</v>
      </c>
    </row>
    <row r="124" spans="1:105" ht="14.25" customHeight="1" x14ac:dyDescent="0.45">
      <c r="A124" s="265"/>
      <c r="B124" s="265"/>
      <c r="C124" s="318" t="s">
        <v>33</v>
      </c>
      <c r="D124" s="319"/>
      <c r="E124" s="320"/>
      <c r="F124" s="320"/>
      <c r="G124" s="320"/>
      <c r="H124" s="320"/>
      <c r="I124" s="320"/>
      <c r="J124" s="321"/>
      <c r="K124" s="322"/>
      <c r="L124" s="323"/>
      <c r="M124" s="323"/>
      <c r="N124" s="324"/>
      <c r="O124" s="333"/>
      <c r="P124" s="299"/>
      <c r="Q124" s="299">
        <f t="shared" si="139"/>
        <v>0</v>
      </c>
      <c r="R124" s="299">
        <f t="shared" si="140"/>
        <v>0</v>
      </c>
      <c r="S124" s="265"/>
      <c r="T124" s="318" t="s">
        <v>33</v>
      </c>
      <c r="U124" s="319"/>
      <c r="V124" s="320"/>
      <c r="W124" s="320"/>
      <c r="X124" s="320"/>
      <c r="Y124" s="320"/>
      <c r="Z124" s="320"/>
      <c r="AA124" s="321"/>
      <c r="AB124" s="322"/>
      <c r="AC124" s="323"/>
      <c r="AD124" s="323"/>
      <c r="AE124" s="324"/>
      <c r="AF124" s="333"/>
      <c r="AG124" s="314"/>
      <c r="AH124" s="344">
        <f t="shared" si="142"/>
        <v>0</v>
      </c>
      <c r="AI124" s="344">
        <f t="shared" si="143"/>
        <v>0</v>
      </c>
      <c r="AL124" s="318" t="s">
        <v>33</v>
      </c>
      <c r="AM124" s="319"/>
      <c r="AN124" s="320"/>
      <c r="AO124" s="320"/>
      <c r="AP124" s="320"/>
      <c r="AQ124" s="320"/>
      <c r="AR124" s="320"/>
      <c r="AS124" s="321"/>
      <c r="AT124" s="322"/>
      <c r="AU124" s="323"/>
      <c r="AV124" s="323"/>
      <c r="AW124" s="324"/>
      <c r="AX124" s="333"/>
      <c r="AY124" s="314"/>
      <c r="AZ124" s="302">
        <f t="shared" si="144"/>
        <v>0</v>
      </c>
      <c r="BA124" s="302">
        <f t="shared" si="145"/>
        <v>0</v>
      </c>
      <c r="BC124" s="318" t="s">
        <v>33</v>
      </c>
      <c r="BD124" s="319"/>
      <c r="BE124" s="320"/>
      <c r="BF124" s="320"/>
      <c r="BG124" s="320"/>
      <c r="BH124" s="320"/>
      <c r="BI124" s="320"/>
      <c r="BJ124" s="321"/>
      <c r="BK124" s="322"/>
      <c r="BL124" s="323"/>
      <c r="BM124" s="323"/>
      <c r="BN124" s="324"/>
      <c r="BO124" s="333"/>
      <c r="BP124" s="314"/>
      <c r="BQ124" s="302">
        <f t="shared" si="146"/>
        <v>0</v>
      </c>
      <c r="BR124" s="302">
        <f t="shared" si="147"/>
        <v>0</v>
      </c>
      <c r="BU124" s="318" t="s">
        <v>33</v>
      </c>
      <c r="BV124" s="319"/>
      <c r="BW124" s="320"/>
      <c r="BX124" s="320"/>
      <c r="BY124" s="320"/>
      <c r="BZ124" s="320"/>
      <c r="CA124" s="320"/>
      <c r="CB124" s="321"/>
      <c r="CC124" s="322"/>
      <c r="CD124" s="323"/>
      <c r="CE124" s="323"/>
      <c r="CF124" s="324"/>
      <c r="CG124" s="333"/>
      <c r="CH124" s="314"/>
      <c r="CI124" s="302">
        <f t="shared" si="148"/>
        <v>0</v>
      </c>
      <c r="CJ124" s="302">
        <f t="shared" si="149"/>
        <v>0</v>
      </c>
      <c r="CK124" s="314"/>
      <c r="CL124" s="318" t="s">
        <v>33</v>
      </c>
      <c r="CM124" s="319"/>
      <c r="CN124" s="320"/>
      <c r="CO124" s="320"/>
      <c r="CP124" s="320"/>
      <c r="CQ124" s="320"/>
      <c r="CR124" s="320"/>
      <c r="CS124" s="321"/>
      <c r="CT124" s="322"/>
      <c r="CU124" s="323"/>
      <c r="CV124" s="323"/>
      <c r="CW124" s="324"/>
      <c r="CX124" s="333"/>
      <c r="CY124" s="314"/>
      <c r="CZ124" s="270">
        <f t="shared" si="150"/>
        <v>0</v>
      </c>
      <c r="DA124" s="270">
        <f t="shared" si="151"/>
        <v>0</v>
      </c>
    </row>
    <row r="125" spans="1:105" ht="14.25" customHeight="1" x14ac:dyDescent="0.45">
      <c r="A125" s="265"/>
      <c r="B125" s="265"/>
      <c r="C125" s="326"/>
      <c r="D125" s="327"/>
      <c r="E125" s="328"/>
      <c r="F125" s="328"/>
      <c r="G125" s="328"/>
      <c r="H125" s="328"/>
      <c r="I125" s="328"/>
      <c r="J125" s="329"/>
      <c r="K125" s="330"/>
      <c r="L125" s="331"/>
      <c r="M125" s="331"/>
      <c r="N125" s="332"/>
      <c r="O125" s="333"/>
      <c r="P125" s="299"/>
      <c r="Q125" s="299" t="str">
        <f t="shared" si="139"/>
        <v/>
      </c>
      <c r="R125" s="299" t="str">
        <f t="shared" si="140"/>
        <v/>
      </c>
      <c r="S125" s="265"/>
      <c r="T125" s="326"/>
      <c r="U125" s="327"/>
      <c r="V125" s="328"/>
      <c r="W125" s="328"/>
      <c r="X125" s="328"/>
      <c r="Y125" s="328"/>
      <c r="Z125" s="328"/>
      <c r="AA125" s="329"/>
      <c r="AB125" s="330"/>
      <c r="AC125" s="331"/>
      <c r="AD125" s="331"/>
      <c r="AE125" s="332"/>
      <c r="AF125" s="333"/>
      <c r="AG125" s="314"/>
      <c r="AH125" s="344" t="str">
        <f t="shared" si="142"/>
        <v/>
      </c>
      <c r="AI125" s="344" t="str">
        <f t="shared" si="143"/>
        <v/>
      </c>
      <c r="AL125" s="326"/>
      <c r="AM125" s="327"/>
      <c r="AN125" s="328"/>
      <c r="AO125" s="328"/>
      <c r="AP125" s="328"/>
      <c r="AQ125" s="328"/>
      <c r="AR125" s="328"/>
      <c r="AS125" s="329"/>
      <c r="AT125" s="330"/>
      <c r="AU125" s="331"/>
      <c r="AV125" s="331"/>
      <c r="AW125" s="332"/>
      <c r="AX125" s="333"/>
      <c r="AY125" s="314"/>
      <c r="AZ125" s="302" t="str">
        <f t="shared" si="144"/>
        <v/>
      </c>
      <c r="BA125" s="302" t="str">
        <f t="shared" si="145"/>
        <v/>
      </c>
      <c r="BC125" s="326"/>
      <c r="BD125" s="327"/>
      <c r="BE125" s="328"/>
      <c r="BF125" s="328"/>
      <c r="BG125" s="328"/>
      <c r="BH125" s="328"/>
      <c r="BI125" s="328"/>
      <c r="BJ125" s="329"/>
      <c r="BK125" s="330"/>
      <c r="BL125" s="331"/>
      <c r="BM125" s="331"/>
      <c r="BN125" s="332"/>
      <c r="BO125" s="333"/>
      <c r="BP125" s="314"/>
      <c r="BQ125" s="302" t="str">
        <f t="shared" si="146"/>
        <v/>
      </c>
      <c r="BR125" s="302" t="str">
        <f t="shared" si="147"/>
        <v/>
      </c>
      <c r="BU125" s="326"/>
      <c r="BV125" s="327"/>
      <c r="BW125" s="328"/>
      <c r="BX125" s="328"/>
      <c r="BY125" s="328"/>
      <c r="BZ125" s="328"/>
      <c r="CA125" s="328"/>
      <c r="CB125" s="329"/>
      <c r="CC125" s="330"/>
      <c r="CD125" s="331"/>
      <c r="CE125" s="331"/>
      <c r="CF125" s="332"/>
      <c r="CG125" s="333"/>
      <c r="CH125" s="314"/>
      <c r="CI125" s="302" t="str">
        <f t="shared" si="148"/>
        <v/>
      </c>
      <c r="CJ125" s="302" t="str">
        <f t="shared" si="149"/>
        <v/>
      </c>
      <c r="CK125" s="314"/>
      <c r="CL125" s="326"/>
      <c r="CM125" s="327"/>
      <c r="CN125" s="328"/>
      <c r="CO125" s="328"/>
      <c r="CP125" s="328"/>
      <c r="CQ125" s="328"/>
      <c r="CR125" s="328"/>
      <c r="CS125" s="329"/>
      <c r="CT125" s="330"/>
      <c r="CU125" s="331"/>
      <c r="CV125" s="331"/>
      <c r="CW125" s="332"/>
      <c r="CX125" s="333"/>
      <c r="CY125" s="314"/>
      <c r="CZ125" s="270" t="str">
        <f t="shared" si="150"/>
        <v/>
      </c>
      <c r="DA125" s="270" t="str">
        <f t="shared" si="151"/>
        <v/>
      </c>
    </row>
    <row r="126" spans="1:105" ht="14.25" customHeight="1" x14ac:dyDescent="0.45">
      <c r="A126" s="265"/>
      <c r="B126" s="265"/>
      <c r="C126" s="352" t="s">
        <v>83</v>
      </c>
      <c r="D126" s="339"/>
      <c r="E126" s="353"/>
      <c r="F126" s="353"/>
      <c r="G126" s="353"/>
      <c r="H126" s="353"/>
      <c r="I126" s="353"/>
      <c r="J126" s="354"/>
      <c r="K126" s="355">
        <f>IF(C126="","",COUNT($D$116:$J$116)-L126)</f>
        <v>0</v>
      </c>
      <c r="L126" s="356">
        <f t="shared" ref="L126:L128" si="232">IF(C126="","",Q126+R126)</f>
        <v>0</v>
      </c>
      <c r="M126" s="356">
        <f t="shared" ref="M126:M128" si="233">IF(C126="","",COUNTIF(D126:J126,"休"))</f>
        <v>0</v>
      </c>
      <c r="N126" s="369" t="str">
        <f>IF(K126&lt;1,"対象外",IF(C126="","",IFERROR(ROUND(M126/K126,3),"")))</f>
        <v>対象外</v>
      </c>
      <c r="O126" s="333"/>
      <c r="P126" s="299"/>
      <c r="Q126" s="299">
        <f t="shared" si="139"/>
        <v>0</v>
      </c>
      <c r="R126" s="299">
        <f t="shared" si="140"/>
        <v>0</v>
      </c>
      <c r="S126" s="265"/>
      <c r="T126" s="352" t="s">
        <v>83</v>
      </c>
      <c r="U126" s="339"/>
      <c r="V126" s="353"/>
      <c r="W126" s="353"/>
      <c r="X126" s="353"/>
      <c r="Y126" s="353"/>
      <c r="Z126" s="353"/>
      <c r="AA126" s="354"/>
      <c r="AB126" s="355">
        <f>IF(T126="","",COUNT($U$116:$AA$116)-AC126)</f>
        <v>0</v>
      </c>
      <c r="AC126" s="356">
        <f>IF(T126="","",AH126+AI126)</f>
        <v>0</v>
      </c>
      <c r="AD126" s="356">
        <f t="shared" ref="AD126:AD128" si="234">IF(T126="","",COUNTIF(U126:AA126,"休"))</f>
        <v>0</v>
      </c>
      <c r="AE126" s="357" t="str">
        <f>IF(AB126&lt;1,"対象外",IF(T126="","",IFERROR(ROUND(AD126/AB126,3),"")))</f>
        <v>対象外</v>
      </c>
      <c r="AF126" s="333"/>
      <c r="AG126" s="358"/>
      <c r="AH126" s="344">
        <f t="shared" si="142"/>
        <v>0</v>
      </c>
      <c r="AI126" s="344">
        <f t="shared" si="143"/>
        <v>0</v>
      </c>
      <c r="AL126" s="352" t="s">
        <v>83</v>
      </c>
      <c r="AM126" s="339"/>
      <c r="AN126" s="353"/>
      <c r="AO126" s="353"/>
      <c r="AP126" s="353"/>
      <c r="AQ126" s="353"/>
      <c r="AR126" s="353"/>
      <c r="AS126" s="354"/>
      <c r="AT126" s="355">
        <f>IF(AL126="","",COUNT($AM$116:$AS$116)-AU126)</f>
        <v>0</v>
      </c>
      <c r="AU126" s="356">
        <f>IF(AL126="","",AZ126+BA126)</f>
        <v>0</v>
      </c>
      <c r="AV126" s="356">
        <f t="shared" ref="AV126:AV128" si="235">IF(AL126="","",COUNTIF(AM126:AS126,"休"))</f>
        <v>0</v>
      </c>
      <c r="AW126" s="357" t="str">
        <f>IF(AT126&lt;7,"対象外",IF(AL126="","",IFERROR(ROUND(AV126/AT126,3),"")))</f>
        <v>対象外</v>
      </c>
      <c r="AX126" s="333"/>
      <c r="AY126" s="358"/>
      <c r="AZ126" s="302">
        <f t="shared" si="144"/>
        <v>0</v>
      </c>
      <c r="BA126" s="302">
        <f t="shared" si="145"/>
        <v>0</v>
      </c>
      <c r="BC126" s="352" t="s">
        <v>83</v>
      </c>
      <c r="BD126" s="339"/>
      <c r="BE126" s="353"/>
      <c r="BF126" s="353"/>
      <c r="BG126" s="353"/>
      <c r="BH126" s="353"/>
      <c r="BI126" s="353"/>
      <c r="BJ126" s="354"/>
      <c r="BK126" s="355">
        <f>IF(BC126="","",COUNT($BD$116:$BJ$116)-BL126)</f>
        <v>0</v>
      </c>
      <c r="BL126" s="356">
        <f>IF(BC126="","",BQ126+BR126)</f>
        <v>0</v>
      </c>
      <c r="BM126" s="356">
        <f t="shared" ref="BM126:BM128" si="236">IF(BC126="","",COUNTIF(BD126:BJ126,"休"))</f>
        <v>0</v>
      </c>
      <c r="BN126" s="357" t="str">
        <f>IF(BK126&lt;7,"対象外",IF(BC126="","",IFERROR(ROUND(BM126/BK126,3),"")))</f>
        <v>対象外</v>
      </c>
      <c r="BO126" s="333"/>
      <c r="BP126" s="358"/>
      <c r="BQ126" s="302">
        <f t="shared" si="146"/>
        <v>0</v>
      </c>
      <c r="BR126" s="302">
        <f t="shared" si="147"/>
        <v>0</v>
      </c>
      <c r="BU126" s="352" t="s">
        <v>83</v>
      </c>
      <c r="BV126" s="339"/>
      <c r="BW126" s="353"/>
      <c r="BX126" s="353"/>
      <c r="BY126" s="353"/>
      <c r="BZ126" s="353"/>
      <c r="CA126" s="353"/>
      <c r="CB126" s="354"/>
      <c r="CC126" s="355">
        <f>IF(BU126="","",COUNT($BV$116:$CB$116)-CD126)</f>
        <v>0</v>
      </c>
      <c r="CD126" s="356">
        <f>IF(BU126="","",CI126+CJ126)</f>
        <v>0</v>
      </c>
      <c r="CE126" s="356">
        <f t="shared" ref="CE126:CE128" si="237">IF(BU126="","",COUNTIF(BV126:CB126,"休"))</f>
        <v>0</v>
      </c>
      <c r="CF126" s="357" t="str">
        <f>IF(CC126&lt;7,"対象外",IF(BU126="","",IFERROR(ROUND(CE126/CC126,3),"")))</f>
        <v>対象外</v>
      </c>
      <c r="CG126" s="333"/>
      <c r="CH126" s="358"/>
      <c r="CI126" s="302">
        <f t="shared" si="148"/>
        <v>0</v>
      </c>
      <c r="CJ126" s="302">
        <f t="shared" si="149"/>
        <v>0</v>
      </c>
      <c r="CK126" s="314"/>
      <c r="CL126" s="352" t="s">
        <v>83</v>
      </c>
      <c r="CM126" s="339"/>
      <c r="CN126" s="353"/>
      <c r="CO126" s="353"/>
      <c r="CP126" s="353"/>
      <c r="CQ126" s="353"/>
      <c r="CR126" s="353"/>
      <c r="CS126" s="354"/>
      <c r="CT126" s="355">
        <f>IF(CL126="","",COUNT($CM$116:$CS$116)-CU126)</f>
        <v>0</v>
      </c>
      <c r="CU126" s="356">
        <f>IF(CL126="","",CZ126+DA126)</f>
        <v>0</v>
      </c>
      <c r="CV126" s="356">
        <f t="shared" ref="CV126:CV128" si="238">IF(CL126="","",COUNTIF(CM126:CS126,"休"))</f>
        <v>0</v>
      </c>
      <c r="CW126" s="357" t="str">
        <f>IF(CT126&lt;7,"対象外",IF(CL126="","",IFERROR(ROUND(CV126/CT126,3),"")))</f>
        <v>対象外</v>
      </c>
      <c r="CX126" s="333"/>
      <c r="CY126" s="358"/>
      <c r="CZ126" s="270">
        <f t="shared" si="150"/>
        <v>0</v>
      </c>
      <c r="DA126" s="270">
        <f t="shared" si="151"/>
        <v>0</v>
      </c>
    </row>
    <row r="127" spans="1:105" ht="14.25" customHeight="1" x14ac:dyDescent="0.45">
      <c r="A127" s="265"/>
      <c r="B127" s="265"/>
      <c r="C127" s="335" t="s">
        <v>84</v>
      </c>
      <c r="D127" s="336"/>
      <c r="E127" s="337"/>
      <c r="F127" s="337"/>
      <c r="G127" s="337"/>
      <c r="H127" s="337"/>
      <c r="I127" s="337"/>
      <c r="J127" s="338"/>
      <c r="K127" s="336">
        <f>IF(C127="","",COUNT($D$116:$J$116)-L127)</f>
        <v>0</v>
      </c>
      <c r="L127" s="361">
        <f t="shared" si="232"/>
        <v>0</v>
      </c>
      <c r="M127" s="361">
        <f t="shared" si="233"/>
        <v>0</v>
      </c>
      <c r="N127" s="362" t="str">
        <f t="shared" ref="N127:N128" si="239">IF(K127&lt;1,"対象外",IF(C127="","",IFERROR(ROUND(M127/K127,3),"")))</f>
        <v>対象外</v>
      </c>
      <c r="O127" s="333"/>
      <c r="P127" s="299"/>
      <c r="Q127" s="299">
        <f t="shared" si="139"/>
        <v>0</v>
      </c>
      <c r="R127" s="299">
        <f t="shared" si="140"/>
        <v>0</v>
      </c>
      <c r="S127" s="265"/>
      <c r="T127" s="335" t="s">
        <v>84</v>
      </c>
      <c r="U127" s="336"/>
      <c r="V127" s="337"/>
      <c r="W127" s="337"/>
      <c r="X127" s="337"/>
      <c r="Y127" s="337"/>
      <c r="Z127" s="337"/>
      <c r="AA127" s="338"/>
      <c r="AB127" s="336">
        <f>IF(T127="","",COUNT($U$116:$AA$116)-AC127)</f>
        <v>0</v>
      </c>
      <c r="AC127" s="361">
        <f>IF(T127="","",AH127+AI127)</f>
        <v>0</v>
      </c>
      <c r="AD127" s="361">
        <f t="shared" si="234"/>
        <v>0</v>
      </c>
      <c r="AE127" s="362" t="str">
        <f>IF(AB127&lt;1,"対象外",IF(T127="","",IFERROR(ROUND(AD127/AB127,3),"")))</f>
        <v>対象外</v>
      </c>
      <c r="AF127" s="333"/>
      <c r="AG127" s="358"/>
      <c r="AH127" s="344">
        <f t="shared" si="142"/>
        <v>0</v>
      </c>
      <c r="AI127" s="344">
        <f t="shared" si="143"/>
        <v>0</v>
      </c>
      <c r="AL127" s="335" t="s">
        <v>84</v>
      </c>
      <c r="AM127" s="336"/>
      <c r="AN127" s="337"/>
      <c r="AO127" s="337"/>
      <c r="AP127" s="337"/>
      <c r="AQ127" s="337"/>
      <c r="AR127" s="337"/>
      <c r="AS127" s="338"/>
      <c r="AT127" s="336">
        <f>IF(AL127="","",COUNT($AM$116:$AS$116)-AU127)</f>
        <v>0</v>
      </c>
      <c r="AU127" s="361">
        <f>IF(AL127="","",AZ127+BA127)</f>
        <v>0</v>
      </c>
      <c r="AV127" s="361">
        <f t="shared" si="235"/>
        <v>0</v>
      </c>
      <c r="AW127" s="362" t="str">
        <f>IF(AT127&lt;7,"対象外",IF(AL127="","",IFERROR(ROUND(AV127/AT127,3),"")))</f>
        <v>対象外</v>
      </c>
      <c r="AX127" s="333"/>
      <c r="AY127" s="358"/>
      <c r="AZ127" s="302">
        <f t="shared" si="144"/>
        <v>0</v>
      </c>
      <c r="BA127" s="302">
        <f t="shared" si="145"/>
        <v>0</v>
      </c>
      <c r="BC127" s="335" t="s">
        <v>84</v>
      </c>
      <c r="BD127" s="336"/>
      <c r="BE127" s="337"/>
      <c r="BF127" s="337"/>
      <c r="BG127" s="337"/>
      <c r="BH127" s="337"/>
      <c r="BI127" s="337"/>
      <c r="BJ127" s="338"/>
      <c r="BK127" s="336">
        <f>IF(BC127="","",COUNT($BD$116:$BJ$116)-BL127)</f>
        <v>0</v>
      </c>
      <c r="BL127" s="361">
        <f>IF(BC127="","",BQ127+BR127)</f>
        <v>0</v>
      </c>
      <c r="BM127" s="361">
        <f t="shared" si="236"/>
        <v>0</v>
      </c>
      <c r="BN127" s="362" t="str">
        <f>IF(BK127&lt;7,"対象外",IF(BC127="","",IFERROR(ROUND(BM127/BK127,3),"")))</f>
        <v>対象外</v>
      </c>
      <c r="BO127" s="333"/>
      <c r="BP127" s="358"/>
      <c r="BQ127" s="302">
        <f t="shared" si="146"/>
        <v>0</v>
      </c>
      <c r="BR127" s="302">
        <f t="shared" si="147"/>
        <v>0</v>
      </c>
      <c r="BU127" s="335" t="s">
        <v>84</v>
      </c>
      <c r="BV127" s="336"/>
      <c r="BW127" s="337"/>
      <c r="BX127" s="337"/>
      <c r="BY127" s="337"/>
      <c r="BZ127" s="337"/>
      <c r="CA127" s="337"/>
      <c r="CB127" s="338"/>
      <c r="CC127" s="336">
        <f>IF(BU127="","",COUNT($BV$116:$CB$116)-CD127)</f>
        <v>0</v>
      </c>
      <c r="CD127" s="361">
        <f>IF(BU127="","",CI127+CJ127)</f>
        <v>0</v>
      </c>
      <c r="CE127" s="361">
        <f t="shared" si="237"/>
        <v>0</v>
      </c>
      <c r="CF127" s="362" t="str">
        <f>IF(CC127&lt;7,"対象外",IF(BU127="","",IFERROR(ROUND(CE127/CC127,3),"")))</f>
        <v>対象外</v>
      </c>
      <c r="CG127" s="333"/>
      <c r="CH127" s="358"/>
      <c r="CI127" s="302">
        <f t="shared" si="148"/>
        <v>0</v>
      </c>
      <c r="CJ127" s="302">
        <f t="shared" si="149"/>
        <v>0</v>
      </c>
      <c r="CK127" s="314"/>
      <c r="CL127" s="335" t="s">
        <v>84</v>
      </c>
      <c r="CM127" s="336"/>
      <c r="CN127" s="337"/>
      <c r="CO127" s="337"/>
      <c r="CP127" s="337"/>
      <c r="CQ127" s="337"/>
      <c r="CR127" s="337"/>
      <c r="CS127" s="338"/>
      <c r="CT127" s="336">
        <f>IF(CL127="","",COUNT($CM$116:$CS$116)-CU127)</f>
        <v>0</v>
      </c>
      <c r="CU127" s="361">
        <f>IF(CL127="","",CZ127+DA127)</f>
        <v>0</v>
      </c>
      <c r="CV127" s="361">
        <f t="shared" si="238"/>
        <v>0</v>
      </c>
      <c r="CW127" s="362" t="str">
        <f>IF(CT127&lt;7,"対象外",IF(CL127="","",IFERROR(ROUND(CV127/CT127,3),"")))</f>
        <v>対象外</v>
      </c>
      <c r="CX127" s="333"/>
      <c r="CY127" s="358"/>
      <c r="CZ127" s="270">
        <f t="shared" si="150"/>
        <v>0</v>
      </c>
      <c r="DA127" s="270">
        <f t="shared" si="151"/>
        <v>0</v>
      </c>
    </row>
    <row r="128" spans="1:105" ht="14.25" customHeight="1" x14ac:dyDescent="0.45">
      <c r="A128" s="265"/>
      <c r="B128" s="265"/>
      <c r="C128" s="335" t="s">
        <v>85</v>
      </c>
      <c r="D128" s="336"/>
      <c r="E128" s="337"/>
      <c r="F128" s="337"/>
      <c r="G128" s="337"/>
      <c r="H128" s="337"/>
      <c r="I128" s="337"/>
      <c r="J128" s="338"/>
      <c r="K128" s="336">
        <f>IF(C128="","",COUNT($D$116:$J$116)-L128)</f>
        <v>0</v>
      </c>
      <c r="L128" s="361">
        <f t="shared" si="232"/>
        <v>0</v>
      </c>
      <c r="M128" s="361">
        <f t="shared" si="233"/>
        <v>0</v>
      </c>
      <c r="N128" s="342" t="str">
        <f t="shared" si="239"/>
        <v>対象外</v>
      </c>
      <c r="O128" s="333"/>
      <c r="P128" s="299"/>
      <c r="Q128" s="299">
        <f t="shared" si="139"/>
        <v>0</v>
      </c>
      <c r="R128" s="299">
        <f t="shared" si="140"/>
        <v>0</v>
      </c>
      <c r="S128" s="265"/>
      <c r="T128" s="335" t="s">
        <v>85</v>
      </c>
      <c r="U128" s="336"/>
      <c r="V128" s="337"/>
      <c r="W128" s="337"/>
      <c r="X128" s="337"/>
      <c r="Y128" s="337"/>
      <c r="Z128" s="337"/>
      <c r="AA128" s="338"/>
      <c r="AB128" s="336">
        <f>IF(T128="","",COUNT($U$116:$AA$116)-AC128)</f>
        <v>0</v>
      </c>
      <c r="AC128" s="361">
        <f>IF(T128="","",AH128+AI128)</f>
        <v>0</v>
      </c>
      <c r="AD128" s="361">
        <f t="shared" si="234"/>
        <v>0</v>
      </c>
      <c r="AE128" s="362" t="str">
        <f>IF(AB128&lt;1,"対象外",IF(T128="","",IFERROR(ROUND(AD128/AB128,3),"")))</f>
        <v>対象外</v>
      </c>
      <c r="AF128" s="333"/>
      <c r="AG128" s="358"/>
      <c r="AH128" s="344">
        <f t="shared" si="142"/>
        <v>0</v>
      </c>
      <c r="AI128" s="344">
        <f t="shared" si="143"/>
        <v>0</v>
      </c>
      <c r="AL128" s="335" t="s">
        <v>85</v>
      </c>
      <c r="AM128" s="336"/>
      <c r="AN128" s="337"/>
      <c r="AO128" s="337"/>
      <c r="AP128" s="337"/>
      <c r="AQ128" s="337"/>
      <c r="AR128" s="337"/>
      <c r="AS128" s="338"/>
      <c r="AT128" s="336">
        <f>IF(AL128="","",COUNT($AM$116:$AS$116)-AU128)</f>
        <v>0</v>
      </c>
      <c r="AU128" s="361">
        <f>IF(AL128="","",AZ128+BA128)</f>
        <v>0</v>
      </c>
      <c r="AV128" s="361">
        <f t="shared" si="235"/>
        <v>0</v>
      </c>
      <c r="AW128" s="362" t="str">
        <f>IF(AT128&lt;7,"対象外",IF(AL128="","",IFERROR(ROUND(AV128/AT128,3),"")))</f>
        <v>対象外</v>
      </c>
      <c r="AX128" s="333"/>
      <c r="AY128" s="358"/>
      <c r="AZ128" s="302">
        <f t="shared" si="144"/>
        <v>0</v>
      </c>
      <c r="BA128" s="302">
        <f t="shared" si="145"/>
        <v>0</v>
      </c>
      <c r="BC128" s="335" t="s">
        <v>85</v>
      </c>
      <c r="BD128" s="336"/>
      <c r="BE128" s="337"/>
      <c r="BF128" s="337"/>
      <c r="BG128" s="337"/>
      <c r="BH128" s="337"/>
      <c r="BI128" s="337"/>
      <c r="BJ128" s="338"/>
      <c r="BK128" s="336">
        <f>IF(BC128="","",COUNT($BD$116:$BJ$116)-BL128)</f>
        <v>0</v>
      </c>
      <c r="BL128" s="361">
        <f>IF(BC128="","",BQ128+BR128)</f>
        <v>0</v>
      </c>
      <c r="BM128" s="361">
        <f t="shared" si="236"/>
        <v>0</v>
      </c>
      <c r="BN128" s="362" t="str">
        <f>IF(BK128&lt;7,"対象外",IF(BC128="","",IFERROR(ROUND(BM128/BK128,3),"")))</f>
        <v>対象外</v>
      </c>
      <c r="BO128" s="333"/>
      <c r="BP128" s="358"/>
      <c r="BQ128" s="302">
        <f t="shared" si="146"/>
        <v>0</v>
      </c>
      <c r="BR128" s="302">
        <f t="shared" si="147"/>
        <v>0</v>
      </c>
      <c r="BU128" s="335" t="s">
        <v>85</v>
      </c>
      <c r="BV128" s="336"/>
      <c r="BW128" s="337"/>
      <c r="BX128" s="337"/>
      <c r="BY128" s="337"/>
      <c r="BZ128" s="337"/>
      <c r="CA128" s="337"/>
      <c r="CB128" s="338"/>
      <c r="CC128" s="336">
        <f>IF(BU128="","",COUNT($BV$116:$CB$116)-CD128)</f>
        <v>0</v>
      </c>
      <c r="CD128" s="361">
        <f>IF(BU128="","",CI128+CJ128)</f>
        <v>0</v>
      </c>
      <c r="CE128" s="361">
        <f t="shared" si="237"/>
        <v>0</v>
      </c>
      <c r="CF128" s="362" t="str">
        <f>IF(CC128&lt;7,"対象外",IF(BU128="","",IFERROR(ROUND(CE128/CC128,3),"")))</f>
        <v>対象外</v>
      </c>
      <c r="CG128" s="333"/>
      <c r="CH128" s="358"/>
      <c r="CI128" s="302">
        <f t="shared" si="148"/>
        <v>0</v>
      </c>
      <c r="CJ128" s="302">
        <f t="shared" si="149"/>
        <v>0</v>
      </c>
      <c r="CK128" s="314"/>
      <c r="CL128" s="335" t="s">
        <v>85</v>
      </c>
      <c r="CM128" s="336"/>
      <c r="CN128" s="337"/>
      <c r="CO128" s="337"/>
      <c r="CP128" s="337"/>
      <c r="CQ128" s="337"/>
      <c r="CR128" s="337"/>
      <c r="CS128" s="338"/>
      <c r="CT128" s="336">
        <f>IF(CL128="","",COUNT($CM$116:$CS$116)-CU128)</f>
        <v>0</v>
      </c>
      <c r="CU128" s="361">
        <f>IF(CL128="","",CZ128+DA128)</f>
        <v>0</v>
      </c>
      <c r="CV128" s="361">
        <f t="shared" si="238"/>
        <v>0</v>
      </c>
      <c r="CW128" s="362" t="str">
        <f>IF(CT128&lt;7,"対象外",IF(CL128="","",IFERROR(ROUND(CV128/CT128,3),"")))</f>
        <v>対象外</v>
      </c>
      <c r="CX128" s="333"/>
      <c r="CY128" s="358"/>
      <c r="CZ128" s="270">
        <f t="shared" si="150"/>
        <v>0</v>
      </c>
      <c r="DA128" s="270">
        <f t="shared" si="151"/>
        <v>0</v>
      </c>
    </row>
    <row r="129" spans="1:105" ht="14.25" customHeight="1" x14ac:dyDescent="0.45">
      <c r="A129" s="265"/>
      <c r="B129" s="265"/>
      <c r="C129" s="318" t="s">
        <v>34</v>
      </c>
      <c r="D129" s="319"/>
      <c r="E129" s="320"/>
      <c r="F129" s="320"/>
      <c r="G129" s="320"/>
      <c r="H129" s="320"/>
      <c r="I129" s="320"/>
      <c r="J129" s="321"/>
      <c r="K129" s="322"/>
      <c r="L129" s="323"/>
      <c r="M129" s="323"/>
      <c r="N129" s="324"/>
      <c r="O129" s="333"/>
      <c r="P129" s="299"/>
      <c r="Q129" s="299">
        <f t="shared" si="139"/>
        <v>0</v>
      </c>
      <c r="R129" s="299">
        <f t="shared" si="140"/>
        <v>0</v>
      </c>
      <c r="S129" s="265"/>
      <c r="T129" s="318" t="s">
        <v>34</v>
      </c>
      <c r="U129" s="319"/>
      <c r="V129" s="320"/>
      <c r="W129" s="320"/>
      <c r="X129" s="320"/>
      <c r="Y129" s="320"/>
      <c r="Z129" s="320"/>
      <c r="AA129" s="321"/>
      <c r="AB129" s="322"/>
      <c r="AC129" s="323"/>
      <c r="AD129" s="323"/>
      <c r="AE129" s="324"/>
      <c r="AF129" s="333"/>
      <c r="AG129" s="314"/>
      <c r="AH129" s="344">
        <f t="shared" si="142"/>
        <v>0</v>
      </c>
      <c r="AI129" s="344">
        <f t="shared" si="143"/>
        <v>0</v>
      </c>
      <c r="AL129" s="318" t="s">
        <v>34</v>
      </c>
      <c r="AM129" s="319"/>
      <c r="AN129" s="320"/>
      <c r="AO129" s="320"/>
      <c r="AP129" s="320"/>
      <c r="AQ129" s="320"/>
      <c r="AR129" s="320"/>
      <c r="AS129" s="321"/>
      <c r="AT129" s="322"/>
      <c r="AU129" s="323"/>
      <c r="AV129" s="323"/>
      <c r="AW129" s="324"/>
      <c r="AX129" s="333"/>
      <c r="AY129" s="314"/>
      <c r="AZ129" s="302">
        <f t="shared" si="144"/>
        <v>0</v>
      </c>
      <c r="BA129" s="302">
        <f t="shared" si="145"/>
        <v>0</v>
      </c>
      <c r="BC129" s="318" t="s">
        <v>34</v>
      </c>
      <c r="BD129" s="319"/>
      <c r="BE129" s="320"/>
      <c r="BF129" s="320"/>
      <c r="BG129" s="320"/>
      <c r="BH129" s="320"/>
      <c r="BI129" s="320"/>
      <c r="BJ129" s="321"/>
      <c r="BK129" s="322"/>
      <c r="BL129" s="323"/>
      <c r="BM129" s="323"/>
      <c r="BN129" s="324"/>
      <c r="BO129" s="333"/>
      <c r="BP129" s="314"/>
      <c r="BQ129" s="302">
        <f t="shared" si="146"/>
        <v>0</v>
      </c>
      <c r="BR129" s="302">
        <f t="shared" si="147"/>
        <v>0</v>
      </c>
      <c r="BU129" s="318" t="s">
        <v>34</v>
      </c>
      <c r="BV129" s="319"/>
      <c r="BW129" s="320"/>
      <c r="BX129" s="320"/>
      <c r="BY129" s="320"/>
      <c r="BZ129" s="320"/>
      <c r="CA129" s="320"/>
      <c r="CB129" s="321"/>
      <c r="CC129" s="322"/>
      <c r="CD129" s="323"/>
      <c r="CE129" s="323"/>
      <c r="CF129" s="324"/>
      <c r="CG129" s="333"/>
      <c r="CH129" s="314"/>
      <c r="CI129" s="302">
        <f t="shared" si="148"/>
        <v>0</v>
      </c>
      <c r="CJ129" s="302">
        <f t="shared" si="149"/>
        <v>0</v>
      </c>
      <c r="CK129" s="314"/>
      <c r="CL129" s="318" t="s">
        <v>34</v>
      </c>
      <c r="CM129" s="319"/>
      <c r="CN129" s="320"/>
      <c r="CO129" s="320"/>
      <c r="CP129" s="320"/>
      <c r="CQ129" s="320"/>
      <c r="CR129" s="320"/>
      <c r="CS129" s="321"/>
      <c r="CT129" s="322"/>
      <c r="CU129" s="323"/>
      <c r="CV129" s="323"/>
      <c r="CW129" s="324"/>
      <c r="CX129" s="333"/>
      <c r="CY129" s="314"/>
      <c r="CZ129" s="270">
        <f t="shared" si="150"/>
        <v>0</v>
      </c>
      <c r="DA129" s="270">
        <f t="shared" si="151"/>
        <v>0</v>
      </c>
    </row>
    <row r="130" spans="1:105" ht="14.25" customHeight="1" x14ac:dyDescent="0.45">
      <c r="A130" s="265"/>
      <c r="B130" s="265"/>
      <c r="C130" s="326"/>
      <c r="D130" s="327"/>
      <c r="E130" s="328"/>
      <c r="F130" s="328"/>
      <c r="G130" s="328"/>
      <c r="H130" s="328"/>
      <c r="I130" s="328"/>
      <c r="J130" s="329"/>
      <c r="K130" s="330"/>
      <c r="L130" s="331"/>
      <c r="M130" s="331"/>
      <c r="N130" s="332"/>
      <c r="O130" s="333"/>
      <c r="P130" s="299"/>
      <c r="Q130" s="299" t="str">
        <f t="shared" si="139"/>
        <v/>
      </c>
      <c r="R130" s="299" t="str">
        <f t="shared" si="140"/>
        <v/>
      </c>
      <c r="S130" s="265"/>
      <c r="T130" s="326"/>
      <c r="U130" s="327"/>
      <c r="V130" s="328"/>
      <c r="W130" s="328"/>
      <c r="X130" s="328"/>
      <c r="Y130" s="328"/>
      <c r="Z130" s="328"/>
      <c r="AA130" s="329"/>
      <c r="AB130" s="330"/>
      <c r="AC130" s="331"/>
      <c r="AD130" s="331"/>
      <c r="AE130" s="332"/>
      <c r="AF130" s="333"/>
      <c r="AG130" s="314"/>
      <c r="AH130" s="344" t="str">
        <f t="shared" si="142"/>
        <v/>
      </c>
      <c r="AI130" s="344" t="str">
        <f t="shared" si="143"/>
        <v/>
      </c>
      <c r="AL130" s="326"/>
      <c r="AM130" s="327"/>
      <c r="AN130" s="328"/>
      <c r="AO130" s="328"/>
      <c r="AP130" s="328"/>
      <c r="AQ130" s="328"/>
      <c r="AR130" s="328"/>
      <c r="AS130" s="329"/>
      <c r="AT130" s="330"/>
      <c r="AU130" s="331"/>
      <c r="AV130" s="331"/>
      <c r="AW130" s="332"/>
      <c r="AX130" s="333"/>
      <c r="AY130" s="314"/>
      <c r="AZ130" s="302" t="str">
        <f t="shared" si="144"/>
        <v/>
      </c>
      <c r="BA130" s="302" t="str">
        <f t="shared" si="145"/>
        <v/>
      </c>
      <c r="BC130" s="326"/>
      <c r="BD130" s="327"/>
      <c r="BE130" s="328"/>
      <c r="BF130" s="328"/>
      <c r="BG130" s="328"/>
      <c r="BH130" s="328"/>
      <c r="BI130" s="328"/>
      <c r="BJ130" s="329"/>
      <c r="BK130" s="330"/>
      <c r="BL130" s="331"/>
      <c r="BM130" s="331"/>
      <c r="BN130" s="332"/>
      <c r="BO130" s="333"/>
      <c r="BP130" s="314"/>
      <c r="BQ130" s="302" t="str">
        <f t="shared" si="146"/>
        <v/>
      </c>
      <c r="BR130" s="302" t="str">
        <f t="shared" si="147"/>
        <v/>
      </c>
      <c r="BU130" s="326"/>
      <c r="BV130" s="327"/>
      <c r="BW130" s="328"/>
      <c r="BX130" s="328"/>
      <c r="BY130" s="328"/>
      <c r="BZ130" s="328"/>
      <c r="CA130" s="328"/>
      <c r="CB130" s="329"/>
      <c r="CC130" s="330"/>
      <c r="CD130" s="331"/>
      <c r="CE130" s="331"/>
      <c r="CF130" s="332"/>
      <c r="CG130" s="333"/>
      <c r="CH130" s="314"/>
      <c r="CI130" s="302" t="str">
        <f t="shared" si="148"/>
        <v/>
      </c>
      <c r="CJ130" s="302" t="str">
        <f t="shared" si="149"/>
        <v/>
      </c>
      <c r="CK130" s="314"/>
      <c r="CL130" s="326"/>
      <c r="CM130" s="327"/>
      <c r="CN130" s="328"/>
      <c r="CO130" s="328"/>
      <c r="CP130" s="328"/>
      <c r="CQ130" s="328"/>
      <c r="CR130" s="328"/>
      <c r="CS130" s="329"/>
      <c r="CT130" s="330"/>
      <c r="CU130" s="331"/>
      <c r="CV130" s="331"/>
      <c r="CW130" s="332"/>
      <c r="CX130" s="333"/>
      <c r="CY130" s="314"/>
      <c r="CZ130" s="270" t="str">
        <f t="shared" si="150"/>
        <v/>
      </c>
      <c r="DA130" s="270" t="str">
        <f t="shared" si="151"/>
        <v/>
      </c>
    </row>
    <row r="131" spans="1:105" ht="14.25" customHeight="1" x14ac:dyDescent="0.45">
      <c r="A131" s="265"/>
      <c r="B131" s="265"/>
      <c r="C131" s="345" t="s">
        <v>86</v>
      </c>
      <c r="D131" s="346"/>
      <c r="E131" s="347"/>
      <c r="F131" s="347"/>
      <c r="G131" s="347"/>
      <c r="H131" s="347"/>
      <c r="I131" s="347"/>
      <c r="J131" s="348"/>
      <c r="K131" s="346">
        <f>IF(C131="","",COUNT($D$116:$J$116)-L131)</f>
        <v>0</v>
      </c>
      <c r="L131" s="350">
        <f t="shared" ref="L131" si="240">IF(C131="","",Q131+R131)</f>
        <v>0</v>
      </c>
      <c r="M131" s="350">
        <f t="shared" ref="M131" si="241">IF(C131="","",COUNTIF(D131:J131,"休"))</f>
        <v>0</v>
      </c>
      <c r="N131" s="351" t="str">
        <f>IF(K131&lt;1,"対象外",IF(C131="","",IFERROR(ROUND(M131/K131,3),"")))</f>
        <v>対象外</v>
      </c>
      <c r="O131" s="363"/>
      <c r="P131" s="299" t="str">
        <f>IF(1&gt;P116,"対象外",IF(O118&gt;=0.285,"OK","NG"))</f>
        <v>対象外</v>
      </c>
      <c r="Q131" s="299">
        <f t="shared" si="139"/>
        <v>0</v>
      </c>
      <c r="R131" s="299">
        <f t="shared" si="140"/>
        <v>0</v>
      </c>
      <c r="S131" s="265"/>
      <c r="T131" s="345" t="s">
        <v>86</v>
      </c>
      <c r="U131" s="346"/>
      <c r="V131" s="347"/>
      <c r="W131" s="347"/>
      <c r="X131" s="347"/>
      <c r="Y131" s="347"/>
      <c r="Z131" s="347"/>
      <c r="AA131" s="348"/>
      <c r="AB131" s="346">
        <f>IF(T131="","",COUNT($U$116:$AA$116)-AC131)</f>
        <v>0</v>
      </c>
      <c r="AC131" s="350">
        <f>IF(T131="","",AH131+AI131)</f>
        <v>0</v>
      </c>
      <c r="AD131" s="350">
        <f t="shared" ref="AD131" si="242">IF(T131="","",COUNTIF(U131:AA131,"休"))</f>
        <v>0</v>
      </c>
      <c r="AE131" s="351" t="str">
        <f>IF(AB131&lt;1,"対象外",IF(T131="","",IFERROR(ROUND(AD131/AB131,3),"")))</f>
        <v>対象外</v>
      </c>
      <c r="AF131" s="363"/>
      <c r="AG131" s="299" t="str">
        <f>IF(1&gt;AG116,"対象外",IF(AF118&gt;=0.285,"OK","NG"))</f>
        <v>対象外</v>
      </c>
      <c r="AH131" s="344">
        <f>IF(T131="","",COUNTIF(U131:AA131,"ー"))</f>
        <v>0</v>
      </c>
      <c r="AI131" s="344">
        <f>IF(T131="","",COUNTIF(U131:AA131,"外"))</f>
        <v>0</v>
      </c>
      <c r="AL131" s="345" t="s">
        <v>86</v>
      </c>
      <c r="AM131" s="346"/>
      <c r="AN131" s="347"/>
      <c r="AO131" s="347"/>
      <c r="AP131" s="347"/>
      <c r="AQ131" s="347"/>
      <c r="AR131" s="347"/>
      <c r="AS131" s="348"/>
      <c r="AT131" s="346">
        <f>IF(AL131="","",COUNT($AM$116:$AS$116)-AU131)</f>
        <v>0</v>
      </c>
      <c r="AU131" s="350">
        <f>IF(AL131="","",AZ131+BA131)</f>
        <v>0</v>
      </c>
      <c r="AV131" s="350">
        <f t="shared" ref="AV131" si="243">IF(AL131="","",COUNTIF(AM131:AS131,"休"))</f>
        <v>0</v>
      </c>
      <c r="AW131" s="351" t="str">
        <f>IF(AT131&lt;7,"対象外",IF(AL131="","",IFERROR(ROUND(AV131/AT131,3),"")))</f>
        <v>対象外</v>
      </c>
      <c r="AX131" s="363"/>
      <c r="AY131" s="299" t="str">
        <f>IF(1&gt;AY116,"対象外",IF(AX118&gt;=0.285,"OK","NG"))</f>
        <v>対象外</v>
      </c>
      <c r="AZ131" s="302">
        <f t="shared" si="144"/>
        <v>0</v>
      </c>
      <c r="BA131" s="302">
        <f t="shared" si="145"/>
        <v>0</v>
      </c>
      <c r="BC131" s="345" t="s">
        <v>86</v>
      </c>
      <c r="BD131" s="346"/>
      <c r="BE131" s="347"/>
      <c r="BF131" s="347"/>
      <c r="BG131" s="347"/>
      <c r="BH131" s="347"/>
      <c r="BI131" s="347"/>
      <c r="BJ131" s="348"/>
      <c r="BK131" s="346">
        <f>IF(BC131="","",COUNT($BD$116:$BJ$116)-BL131)</f>
        <v>0</v>
      </c>
      <c r="BL131" s="350">
        <f>IF(BC131="","",BQ131+BR131)</f>
        <v>0</v>
      </c>
      <c r="BM131" s="350">
        <f t="shared" ref="BM131" si="244">IF(BC131="","",COUNTIF(BD131:BJ131,"休"))</f>
        <v>0</v>
      </c>
      <c r="BN131" s="351" t="str">
        <f>IF(BK131&lt;7,"対象外",IF(BC131="","",IFERROR(ROUND(BM131/BK131,3),"")))</f>
        <v>対象外</v>
      </c>
      <c r="BO131" s="363"/>
      <c r="BP131" s="299" t="str">
        <f>IF(1&gt;BP116,"対象外",IF(BO118&gt;=0.285,"OK","NG"))</f>
        <v>対象外</v>
      </c>
      <c r="BQ131" s="302">
        <f t="shared" si="146"/>
        <v>0</v>
      </c>
      <c r="BR131" s="302">
        <f t="shared" si="147"/>
        <v>0</v>
      </c>
      <c r="BU131" s="345" t="s">
        <v>86</v>
      </c>
      <c r="BV131" s="346"/>
      <c r="BW131" s="347"/>
      <c r="BX131" s="347"/>
      <c r="BY131" s="347"/>
      <c r="BZ131" s="347"/>
      <c r="CA131" s="347"/>
      <c r="CB131" s="348"/>
      <c r="CC131" s="346">
        <f>IF(BU131="","",COUNT($BV$116:$CB$116)-CD131)</f>
        <v>0</v>
      </c>
      <c r="CD131" s="350">
        <f>IF(BU131="","",CI131+CJ131)</f>
        <v>0</v>
      </c>
      <c r="CE131" s="350">
        <f t="shared" ref="CE131" si="245">IF(BU131="","",COUNTIF(BV131:CB131,"休"))</f>
        <v>0</v>
      </c>
      <c r="CF131" s="351" t="str">
        <f>IF(CC131&lt;7,"対象外",IF(BU131="","",IFERROR(ROUND(CE131/CC131,3),"")))</f>
        <v>対象外</v>
      </c>
      <c r="CG131" s="363"/>
      <c r="CH131" s="299" t="str">
        <f>IF(1&gt;CH116,"対象外",IF(CG118&gt;=0.285,"OK","NG"))</f>
        <v>対象外</v>
      </c>
      <c r="CI131" s="302">
        <f t="shared" si="148"/>
        <v>0</v>
      </c>
      <c r="CJ131" s="302">
        <f t="shared" si="149"/>
        <v>0</v>
      </c>
      <c r="CK131" s="314"/>
      <c r="CL131" s="345" t="s">
        <v>86</v>
      </c>
      <c r="CM131" s="346"/>
      <c r="CN131" s="347"/>
      <c r="CO131" s="347"/>
      <c r="CP131" s="347"/>
      <c r="CQ131" s="347"/>
      <c r="CR131" s="347"/>
      <c r="CS131" s="348"/>
      <c r="CT131" s="346">
        <f>IF(CL131="","",COUNT($CM$116:$CS$116)-CU131)</f>
        <v>0</v>
      </c>
      <c r="CU131" s="350">
        <f>IF(CL131="","",CZ131+DA131)</f>
        <v>0</v>
      </c>
      <c r="CV131" s="350">
        <f t="shared" ref="CV131" si="246">IF(CL131="","",COUNTIF(CM131:CS131,"休"))</f>
        <v>0</v>
      </c>
      <c r="CW131" s="351" t="str">
        <f>IF(CT131&lt;7,"対象外",IF(CL131="","",IFERROR(ROUND(CV131/CT131,3),"")))</f>
        <v>対象外</v>
      </c>
      <c r="CX131" s="363"/>
      <c r="CY131" s="299" t="str">
        <f>IF(1&gt;CY116,"対象外",IF(CX118&gt;=0.285,"OK","NG"))</f>
        <v>対象外</v>
      </c>
      <c r="CZ131" s="270">
        <f t="shared" si="150"/>
        <v>0</v>
      </c>
      <c r="DA131" s="270">
        <f t="shared" si="151"/>
        <v>0</v>
      </c>
    </row>
    <row r="132" spans="1:105" ht="14.25" customHeight="1" x14ac:dyDescent="0.45">
      <c r="A132" s="265"/>
      <c r="B132" s="265"/>
      <c r="C132" s="299"/>
      <c r="D132" s="299"/>
      <c r="E132" s="299"/>
      <c r="F132" s="299"/>
      <c r="G132" s="299"/>
      <c r="H132" s="299"/>
      <c r="I132" s="367"/>
      <c r="J132" s="299"/>
      <c r="K132" s="314"/>
      <c r="L132" s="314"/>
      <c r="M132" s="314"/>
      <c r="N132" s="314"/>
      <c r="O132" s="314"/>
      <c r="P132" s="314"/>
      <c r="Q132" s="299" t="str">
        <f t="shared" si="139"/>
        <v/>
      </c>
      <c r="R132" s="299" t="str">
        <f t="shared" si="140"/>
        <v/>
      </c>
      <c r="S132" s="265"/>
      <c r="T132" s="299"/>
      <c r="U132" s="299"/>
      <c r="V132" s="299"/>
      <c r="W132" s="299"/>
      <c r="X132" s="299"/>
      <c r="Y132" s="299"/>
      <c r="Z132" s="367"/>
      <c r="AA132" s="299"/>
      <c r="AB132" s="314"/>
      <c r="AC132" s="314"/>
      <c r="AD132" s="314"/>
      <c r="AE132" s="314"/>
      <c r="AF132" s="314"/>
      <c r="AG132" s="314"/>
      <c r="AH132" s="344" t="str">
        <f t="shared" si="142"/>
        <v/>
      </c>
      <c r="AI132" s="344" t="str">
        <f t="shared" si="143"/>
        <v/>
      </c>
      <c r="AL132" s="299"/>
      <c r="AM132" s="299"/>
      <c r="AN132" s="299"/>
      <c r="AO132" s="299"/>
      <c r="AP132" s="299"/>
      <c r="AQ132" s="299"/>
      <c r="AR132" s="367"/>
      <c r="AS132" s="299"/>
      <c r="AT132" s="314"/>
      <c r="AU132" s="314"/>
      <c r="AV132" s="314"/>
      <c r="AW132" s="314"/>
      <c r="AX132" s="314"/>
      <c r="AY132" s="314"/>
      <c r="AZ132" s="302"/>
      <c r="BA132" s="302"/>
      <c r="BC132" s="299"/>
      <c r="BD132" s="299"/>
      <c r="BE132" s="299"/>
      <c r="BF132" s="299"/>
      <c r="BG132" s="299"/>
      <c r="BH132" s="299"/>
      <c r="BI132" s="367"/>
      <c r="BJ132" s="299"/>
      <c r="BK132" s="314"/>
      <c r="BL132" s="314"/>
      <c r="BM132" s="314"/>
      <c r="BN132" s="314"/>
      <c r="BO132" s="314"/>
      <c r="BP132" s="314"/>
      <c r="BQ132" s="302"/>
      <c r="BR132" s="302"/>
      <c r="BU132" s="299"/>
      <c r="BV132" s="299"/>
      <c r="BW132" s="299"/>
      <c r="BX132" s="299"/>
      <c r="BY132" s="299"/>
      <c r="BZ132" s="299"/>
      <c r="CA132" s="367"/>
      <c r="CB132" s="299"/>
      <c r="CC132" s="314"/>
      <c r="CD132" s="314"/>
      <c r="CE132" s="314"/>
      <c r="CF132" s="314"/>
      <c r="CG132" s="314"/>
      <c r="CH132" s="314"/>
      <c r="CI132" s="302"/>
      <c r="CJ132" s="302"/>
      <c r="CK132" s="314"/>
      <c r="CL132" s="299"/>
      <c r="CM132" s="299"/>
      <c r="CN132" s="299"/>
      <c r="CO132" s="299"/>
      <c r="CP132" s="299"/>
      <c r="CQ132" s="299"/>
      <c r="CR132" s="367"/>
      <c r="CS132" s="299"/>
      <c r="CT132" s="314"/>
      <c r="CU132" s="314"/>
    </row>
    <row r="133" spans="1:105" ht="14.25" customHeight="1" x14ac:dyDescent="0.45">
      <c r="A133" s="265"/>
      <c r="B133" s="265"/>
      <c r="C133" s="265"/>
      <c r="D133" s="265"/>
      <c r="E133" s="265"/>
      <c r="F133" s="265"/>
      <c r="G133" s="265"/>
      <c r="H133" s="265"/>
      <c r="I133" s="265"/>
      <c r="J133" s="265"/>
      <c r="K133" s="265"/>
      <c r="L133" s="265"/>
      <c r="M133" s="265"/>
      <c r="N133" s="265"/>
      <c r="O133" s="265"/>
      <c r="P133" s="265"/>
      <c r="Q133" s="299" t="str">
        <f t="shared" si="139"/>
        <v/>
      </c>
      <c r="R133" s="299" t="str">
        <f t="shared" si="140"/>
        <v/>
      </c>
      <c r="S133" s="265"/>
      <c r="T133" s="265"/>
      <c r="U133" s="265"/>
      <c r="V133" s="265"/>
      <c r="W133" s="265"/>
      <c r="X133" s="265"/>
      <c r="Y133" s="265"/>
      <c r="Z133" s="265"/>
      <c r="AA133" s="265"/>
      <c r="AB133" s="265"/>
      <c r="AC133" s="265"/>
      <c r="AD133" s="265"/>
      <c r="AE133" s="265"/>
      <c r="AF133" s="265"/>
      <c r="AG133" s="265"/>
      <c r="AH133" s="344" t="str">
        <f t="shared" si="142"/>
        <v/>
      </c>
      <c r="AI133" s="344" t="str">
        <f t="shared" si="143"/>
        <v/>
      </c>
    </row>
    <row r="134" spans="1:105" ht="14.25" customHeight="1" x14ac:dyDescent="0.45">
      <c r="A134" s="265"/>
      <c r="B134" s="265"/>
      <c r="C134" s="299"/>
      <c r="D134" s="299"/>
      <c r="E134" s="299"/>
      <c r="F134" s="299"/>
      <c r="G134" s="299"/>
      <c r="H134" s="299"/>
      <c r="I134" s="367"/>
      <c r="J134" s="299"/>
      <c r="K134" s="314"/>
      <c r="L134" s="314"/>
      <c r="M134" s="314"/>
      <c r="N134" s="314"/>
      <c r="O134" s="314"/>
      <c r="P134" s="314"/>
      <c r="Q134" s="314"/>
      <c r="R134" s="314"/>
      <c r="S134" s="265"/>
      <c r="T134" s="299"/>
      <c r="U134" s="299"/>
      <c r="V134" s="299"/>
      <c r="W134" s="299"/>
      <c r="X134" s="299"/>
      <c r="Y134" s="299"/>
      <c r="Z134" s="367"/>
      <c r="AA134" s="299"/>
      <c r="AB134" s="314"/>
      <c r="AC134" s="314"/>
      <c r="AD134" s="314"/>
      <c r="AE134" s="314"/>
      <c r="AF134" s="314"/>
      <c r="AG134" s="314"/>
      <c r="AH134" s="299"/>
      <c r="AI134" s="299"/>
      <c r="AL134" s="299"/>
      <c r="AM134" s="299"/>
      <c r="AN134" s="299"/>
      <c r="AO134" s="299"/>
      <c r="AP134" s="299"/>
      <c r="AQ134" s="299"/>
      <c r="AR134" s="367"/>
      <c r="AS134" s="299"/>
      <c r="AT134" s="314"/>
      <c r="AU134" s="314"/>
      <c r="AV134" s="314"/>
      <c r="AW134" s="314"/>
      <c r="AX134" s="314"/>
      <c r="AY134" s="314"/>
      <c r="AZ134" s="302"/>
      <c r="BA134" s="302"/>
      <c r="BC134" s="299"/>
      <c r="BD134" s="299"/>
      <c r="BE134" s="299"/>
      <c r="BF134" s="299"/>
      <c r="BG134" s="299"/>
      <c r="BH134" s="299"/>
      <c r="BI134" s="367"/>
      <c r="BJ134" s="299"/>
      <c r="BK134" s="314"/>
      <c r="BL134" s="314"/>
      <c r="BM134" s="314"/>
      <c r="BN134" s="314"/>
      <c r="BO134" s="314"/>
      <c r="BP134" s="314"/>
      <c r="BQ134" s="302"/>
      <c r="BR134" s="302"/>
      <c r="BU134" s="299"/>
      <c r="BV134" s="299"/>
      <c r="BW134" s="299"/>
      <c r="BX134" s="299"/>
      <c r="BY134" s="299"/>
      <c r="BZ134" s="299"/>
      <c r="CA134" s="367"/>
      <c r="CB134" s="299"/>
      <c r="CC134" s="314"/>
      <c r="CD134" s="314"/>
      <c r="CE134" s="314"/>
      <c r="CF134" s="314"/>
      <c r="CG134" s="314"/>
      <c r="CH134" s="314"/>
      <c r="CI134" s="302"/>
      <c r="CJ134" s="302"/>
      <c r="CK134" s="314"/>
      <c r="CL134" s="299"/>
      <c r="CM134" s="299"/>
      <c r="CN134" s="299"/>
      <c r="CO134" s="299"/>
      <c r="CP134" s="299"/>
      <c r="CQ134" s="299"/>
      <c r="CR134" s="367"/>
      <c r="CS134" s="299"/>
      <c r="CT134" s="314"/>
      <c r="CU134" s="314"/>
    </row>
    <row r="135" spans="1:105" ht="14.25" customHeight="1" x14ac:dyDescent="0.45">
      <c r="A135" s="265"/>
      <c r="B135" s="265"/>
      <c r="C135" s="299"/>
      <c r="D135" s="299"/>
      <c r="E135" s="299"/>
      <c r="F135" s="299"/>
      <c r="G135" s="299"/>
      <c r="H135" s="299"/>
      <c r="I135" s="367"/>
      <c r="J135" s="299"/>
      <c r="K135" s="314"/>
      <c r="L135" s="314"/>
      <c r="M135" s="314"/>
      <c r="N135" s="314"/>
      <c r="O135" s="314"/>
      <c r="P135" s="267" t="str">
        <f>IF(COUNTIF(P26:P131,"NG")&gt;=1,"NG","OK")</f>
        <v>NG</v>
      </c>
      <c r="Q135" s="267" t="str">
        <f>IF(COUNTIF(Q26:Q131,"NG")&gt;=1,"NG","OK")</f>
        <v>OK</v>
      </c>
      <c r="R135" s="267" t="str">
        <f>IF(COUNTIF(R26:R131,"NG")&gt;=1,"NG","OK")</f>
        <v>OK</v>
      </c>
      <c r="S135" s="267"/>
      <c r="T135" s="267"/>
      <c r="U135" s="267"/>
      <c r="V135" s="267"/>
      <c r="W135" s="267"/>
      <c r="X135" s="267"/>
      <c r="Y135" s="267"/>
      <c r="Z135" s="267"/>
      <c r="AA135" s="267"/>
      <c r="AB135" s="267"/>
      <c r="AC135" s="267"/>
      <c r="AD135" s="267"/>
      <c r="AE135" s="267"/>
      <c r="AF135" s="267"/>
      <c r="AG135" s="267" t="str">
        <f t="shared" ref="AG135:BR135" si="247">IF(COUNTIF(AG26:AG131,"NG")&gt;=1,"NG","OK")</f>
        <v>OK</v>
      </c>
      <c r="AH135" s="267" t="str">
        <f t="shared" si="247"/>
        <v>OK</v>
      </c>
      <c r="AI135" s="267" t="str">
        <f t="shared" si="247"/>
        <v>OK</v>
      </c>
      <c r="AJ135" s="267"/>
      <c r="AK135" s="267"/>
      <c r="AL135" s="267"/>
      <c r="AM135" s="267"/>
      <c r="AN135" s="267"/>
      <c r="AO135" s="267"/>
      <c r="AP135" s="267"/>
      <c r="AQ135" s="267"/>
      <c r="AR135" s="267"/>
      <c r="AS135" s="267"/>
      <c r="AT135" s="267"/>
      <c r="AU135" s="267"/>
      <c r="AV135" s="267"/>
      <c r="AW135" s="267"/>
      <c r="AX135" s="267"/>
      <c r="AY135" s="267" t="str">
        <f t="shared" si="247"/>
        <v>OK</v>
      </c>
      <c r="AZ135" s="267" t="str">
        <f t="shared" si="247"/>
        <v>OK</v>
      </c>
      <c r="BA135" s="267" t="str">
        <f t="shared" si="247"/>
        <v>OK</v>
      </c>
      <c r="BB135" s="267"/>
      <c r="BC135" s="267"/>
      <c r="BD135" s="267"/>
      <c r="BE135" s="267"/>
      <c r="BF135" s="267"/>
      <c r="BG135" s="267"/>
      <c r="BH135" s="267"/>
      <c r="BI135" s="267"/>
      <c r="BJ135" s="267"/>
      <c r="BK135" s="267"/>
      <c r="BL135" s="267"/>
      <c r="BM135" s="267"/>
      <c r="BN135" s="267"/>
      <c r="BO135" s="267"/>
      <c r="BP135" s="267" t="str">
        <f t="shared" si="247"/>
        <v>OK</v>
      </c>
      <c r="BQ135" s="267" t="str">
        <f t="shared" si="247"/>
        <v>OK</v>
      </c>
      <c r="BR135" s="267" t="str">
        <f t="shared" si="247"/>
        <v>OK</v>
      </c>
      <c r="BS135" s="267"/>
      <c r="BT135" s="267"/>
      <c r="BU135" s="267"/>
      <c r="BV135" s="267"/>
      <c r="BW135" s="267"/>
      <c r="BX135" s="267"/>
      <c r="BY135" s="267"/>
      <c r="BZ135" s="267"/>
      <c r="CA135" s="267"/>
      <c r="CB135" s="267"/>
      <c r="CC135" s="267"/>
      <c r="CD135" s="267"/>
      <c r="CE135" s="267"/>
      <c r="CF135" s="267"/>
      <c r="CG135" s="267"/>
      <c r="CH135" s="267" t="str">
        <f t="shared" ref="CH135" si="248">IF(COUNTIF(CH26:CH131,"NG")&gt;=1,"NG","OK")</f>
        <v>OK</v>
      </c>
      <c r="CI135" s="267"/>
      <c r="CJ135" s="267"/>
      <c r="CK135" s="267"/>
      <c r="CL135" s="267"/>
      <c r="CM135" s="267"/>
      <c r="CN135" s="267"/>
      <c r="CO135" s="267"/>
      <c r="CP135" s="267"/>
      <c r="CQ135" s="267"/>
      <c r="CR135" s="267"/>
      <c r="CS135" s="267"/>
      <c r="CT135" s="267"/>
      <c r="CU135" s="267"/>
      <c r="CV135" s="267"/>
      <c r="CW135" s="267"/>
      <c r="CX135" s="267"/>
      <c r="CY135" s="267" t="str">
        <f>IF(COUNTIF(CY26:CY131,"NG")&gt;=1,"NG","OK")</f>
        <v>OK</v>
      </c>
    </row>
    <row r="136" spans="1:105" ht="14.25" customHeight="1" x14ac:dyDescent="0.45">
      <c r="A136" s="265"/>
      <c r="B136" s="265"/>
      <c r="C136" s="299"/>
      <c r="D136" s="299"/>
      <c r="E136" s="299"/>
      <c r="F136" s="299"/>
      <c r="G136" s="299"/>
      <c r="H136" s="299"/>
      <c r="I136" s="367"/>
      <c r="J136" s="299"/>
      <c r="K136" s="314"/>
      <c r="L136" s="314"/>
      <c r="M136" s="314"/>
      <c r="N136" s="314"/>
      <c r="O136" s="314"/>
      <c r="P136" s="314"/>
      <c r="Q136" s="314"/>
      <c r="R136" s="314"/>
      <c r="S136" s="265"/>
      <c r="T136" s="299"/>
      <c r="U136" s="299"/>
      <c r="V136" s="299"/>
      <c r="W136" s="299"/>
      <c r="X136" s="299"/>
      <c r="Y136" s="299"/>
      <c r="Z136" s="367"/>
      <c r="AA136" s="299"/>
      <c r="AB136" s="314"/>
      <c r="AC136" s="314"/>
      <c r="AD136" s="314"/>
      <c r="AE136" s="314"/>
      <c r="AF136" s="314"/>
      <c r="AG136" s="314"/>
      <c r="AH136" s="299"/>
      <c r="AI136" s="299"/>
      <c r="AL136" s="299"/>
      <c r="AM136" s="299"/>
      <c r="AN136" s="299"/>
      <c r="AO136" s="299"/>
      <c r="AP136" s="299"/>
      <c r="AQ136" s="299"/>
      <c r="AR136" s="367"/>
      <c r="AS136" s="299"/>
      <c r="AT136" s="314"/>
      <c r="AU136" s="314"/>
      <c r="AV136" s="314"/>
      <c r="AW136" s="314"/>
      <c r="AX136" s="314"/>
      <c r="AY136" s="314"/>
      <c r="AZ136" s="302"/>
      <c r="BA136" s="302"/>
      <c r="BC136" s="299"/>
      <c r="BD136" s="299"/>
      <c r="BE136" s="299"/>
      <c r="BF136" s="299"/>
      <c r="BG136" s="299"/>
      <c r="BH136" s="299"/>
      <c r="BI136" s="367"/>
      <c r="BJ136" s="299"/>
      <c r="BK136" s="314"/>
      <c r="BL136" s="314"/>
      <c r="BM136" s="314"/>
      <c r="BN136" s="314"/>
      <c r="BO136" s="314"/>
      <c r="BP136" s="314"/>
      <c r="BQ136" s="302"/>
      <c r="BR136" s="302"/>
      <c r="BU136" s="299"/>
      <c r="BV136" s="299"/>
      <c r="BW136" s="299"/>
      <c r="BX136" s="299"/>
      <c r="BY136" s="299"/>
      <c r="BZ136" s="299"/>
      <c r="CA136" s="367"/>
      <c r="CB136" s="299"/>
      <c r="CC136" s="314"/>
      <c r="CD136" s="314"/>
      <c r="CE136" s="314"/>
      <c r="CF136" s="314"/>
      <c r="CG136" s="314"/>
      <c r="CH136" s="314"/>
      <c r="CI136" s="302"/>
      <c r="CJ136" s="302"/>
      <c r="CK136" s="314"/>
      <c r="CL136" s="299"/>
      <c r="CM136" s="299"/>
      <c r="CN136" s="299"/>
      <c r="CO136" s="299"/>
      <c r="CP136" s="299"/>
      <c r="CQ136" s="299"/>
      <c r="CR136" s="367"/>
      <c r="CS136" s="299"/>
      <c r="CT136" s="314"/>
      <c r="CU136" s="314"/>
    </row>
    <row r="137" spans="1:105" ht="14.25" customHeight="1" x14ac:dyDescent="0.45">
      <c r="A137" s="265"/>
      <c r="B137" s="265"/>
      <c r="C137" s="299"/>
      <c r="D137" s="299"/>
      <c r="E137" s="299"/>
      <c r="F137" s="299"/>
      <c r="G137" s="299"/>
      <c r="H137" s="299"/>
      <c r="I137" s="367"/>
      <c r="J137" s="299"/>
      <c r="K137" s="314"/>
      <c r="L137" s="314"/>
      <c r="M137" s="314"/>
      <c r="N137" s="314"/>
      <c r="O137" s="314"/>
      <c r="P137" s="314"/>
      <c r="Q137" s="314"/>
      <c r="R137" s="314"/>
      <c r="S137" s="265"/>
      <c r="T137" s="299"/>
      <c r="U137" s="299"/>
      <c r="V137" s="299"/>
      <c r="W137" s="299"/>
      <c r="X137" s="299"/>
      <c r="Y137" s="299"/>
      <c r="Z137" s="367"/>
      <c r="AA137" s="299"/>
      <c r="AB137" s="314"/>
      <c r="AC137" s="314"/>
      <c r="AD137" s="314"/>
      <c r="AE137" s="314"/>
      <c r="AF137" s="314"/>
      <c r="AG137" s="314"/>
      <c r="AH137" s="299"/>
      <c r="AI137" s="299"/>
      <c r="AL137" s="299"/>
      <c r="AM137" s="299"/>
      <c r="AN137" s="299"/>
      <c r="AO137" s="299"/>
      <c r="AP137" s="299"/>
      <c r="AQ137" s="299"/>
      <c r="AR137" s="367"/>
      <c r="AS137" s="299"/>
      <c r="AT137" s="314"/>
      <c r="AU137" s="314"/>
      <c r="AV137" s="314"/>
      <c r="AW137" s="314"/>
      <c r="AX137" s="314"/>
      <c r="AY137" s="314"/>
      <c r="AZ137" s="302"/>
      <c r="BA137" s="302"/>
      <c r="BC137" s="299"/>
      <c r="BD137" s="299"/>
      <c r="BE137" s="299"/>
      <c r="BF137" s="299"/>
      <c r="BG137" s="299"/>
      <c r="BH137" s="299"/>
      <c r="BI137" s="367"/>
      <c r="BJ137" s="299"/>
      <c r="BK137" s="314"/>
      <c r="BL137" s="314"/>
      <c r="BM137" s="314"/>
      <c r="BN137" s="314"/>
      <c r="BO137" s="314"/>
      <c r="BP137" s="314"/>
      <c r="BQ137" s="302"/>
      <c r="BR137" s="302"/>
      <c r="BU137" s="299"/>
      <c r="BV137" s="299"/>
      <c r="BW137" s="299"/>
      <c r="BX137" s="299"/>
      <c r="BY137" s="299"/>
      <c r="BZ137" s="299"/>
      <c r="CA137" s="367"/>
      <c r="CB137" s="299"/>
      <c r="CC137" s="314"/>
      <c r="CD137" s="314"/>
      <c r="CE137" s="314"/>
      <c r="CF137" s="314"/>
      <c r="CG137" s="314"/>
      <c r="CH137" s="314"/>
      <c r="CI137" s="302"/>
      <c r="CJ137" s="302"/>
      <c r="CK137" s="314"/>
      <c r="CL137" s="299"/>
      <c r="CM137" s="299"/>
      <c r="CN137" s="299"/>
      <c r="CO137" s="299"/>
      <c r="CP137" s="299"/>
      <c r="CQ137" s="299"/>
      <c r="CR137" s="367"/>
      <c r="CS137" s="299"/>
      <c r="CT137" s="314"/>
      <c r="CU137" s="314"/>
    </row>
    <row r="138" spans="1:105" ht="14.25" customHeight="1" x14ac:dyDescent="0.45">
      <c r="A138" s="265"/>
      <c r="B138" s="265"/>
      <c r="C138" s="299"/>
      <c r="D138" s="299"/>
      <c r="E138" s="299"/>
      <c r="F138" s="299"/>
      <c r="G138" s="299"/>
      <c r="H138" s="299"/>
      <c r="I138" s="367"/>
      <c r="J138" s="299"/>
      <c r="K138" s="314"/>
      <c r="L138" s="314"/>
      <c r="M138" s="314"/>
      <c r="N138" s="314"/>
      <c r="O138" s="314"/>
      <c r="P138" s="314"/>
      <c r="Q138" s="314"/>
      <c r="R138" s="314"/>
      <c r="S138" s="265"/>
      <c r="T138" s="299"/>
      <c r="U138" s="299"/>
      <c r="V138" s="299"/>
      <c r="W138" s="299"/>
      <c r="X138" s="299"/>
      <c r="Y138" s="299"/>
      <c r="Z138" s="367"/>
      <c r="AA138" s="299"/>
      <c r="AB138" s="314"/>
      <c r="AC138" s="314"/>
      <c r="AD138" s="314"/>
      <c r="AE138" s="314"/>
      <c r="AF138" s="314"/>
      <c r="AG138" s="314"/>
      <c r="AH138" s="299"/>
      <c r="AI138" s="299"/>
      <c r="AL138" s="299"/>
      <c r="AM138" s="299"/>
      <c r="AN138" s="299"/>
      <c r="AO138" s="299"/>
      <c r="AP138" s="299"/>
      <c r="AQ138" s="299"/>
      <c r="AR138" s="367"/>
      <c r="AS138" s="299"/>
      <c r="AT138" s="314"/>
      <c r="AU138" s="314"/>
      <c r="AV138" s="314"/>
      <c r="AW138" s="314"/>
      <c r="AX138" s="314"/>
      <c r="AY138" s="314"/>
      <c r="AZ138" s="302"/>
      <c r="BA138" s="302"/>
      <c r="BC138" s="299"/>
      <c r="BD138" s="299"/>
      <c r="BE138" s="299"/>
      <c r="BF138" s="299"/>
      <c r="BG138" s="299"/>
      <c r="BH138" s="299"/>
      <c r="BI138" s="367"/>
      <c r="BJ138" s="299"/>
      <c r="BK138" s="314"/>
      <c r="BL138" s="314"/>
      <c r="BM138" s="314"/>
      <c r="BN138" s="314"/>
      <c r="BO138" s="314"/>
      <c r="BP138" s="314"/>
      <c r="BQ138" s="302"/>
      <c r="BR138" s="302"/>
      <c r="BU138" s="299"/>
      <c r="BV138" s="299"/>
      <c r="BW138" s="299"/>
      <c r="BX138" s="299"/>
      <c r="BY138" s="299"/>
      <c r="BZ138" s="299"/>
      <c r="CA138" s="367"/>
      <c r="CB138" s="299"/>
      <c r="CC138" s="314"/>
      <c r="CD138" s="314"/>
      <c r="CE138" s="314"/>
      <c r="CF138" s="314"/>
      <c r="CG138" s="314"/>
      <c r="CH138" s="314"/>
      <c r="CI138" s="302"/>
      <c r="CJ138" s="302"/>
      <c r="CK138" s="314"/>
      <c r="CL138" s="299"/>
      <c r="CM138" s="299"/>
      <c r="CN138" s="299"/>
      <c r="CO138" s="299"/>
      <c r="CP138" s="299"/>
      <c r="CQ138" s="299"/>
      <c r="CR138" s="367"/>
      <c r="CS138" s="299"/>
      <c r="CT138" s="314"/>
      <c r="CU138" s="314"/>
    </row>
    <row r="139" spans="1:105" ht="14.25" customHeight="1" x14ac:dyDescent="0.45">
      <c r="A139" s="265"/>
      <c r="B139" s="265"/>
      <c r="C139" s="299"/>
      <c r="D139" s="299"/>
      <c r="E139" s="299"/>
      <c r="F139" s="299"/>
      <c r="G139" s="299"/>
      <c r="H139" s="299"/>
      <c r="I139" s="367"/>
      <c r="J139" s="299"/>
      <c r="K139" s="314"/>
      <c r="L139" s="314"/>
      <c r="M139" s="314"/>
      <c r="N139" s="314"/>
      <c r="O139" s="314"/>
      <c r="P139" s="314"/>
      <c r="Q139" s="314"/>
      <c r="R139" s="314"/>
      <c r="S139" s="265"/>
      <c r="T139" s="299"/>
      <c r="U139" s="299"/>
      <c r="V139" s="299"/>
      <c r="W139" s="299"/>
      <c r="X139" s="299"/>
      <c r="Y139" s="299"/>
      <c r="Z139" s="367"/>
      <c r="AA139" s="299"/>
      <c r="AB139" s="314"/>
      <c r="AC139" s="314"/>
      <c r="AD139" s="314"/>
      <c r="AE139" s="314"/>
      <c r="AF139" s="314"/>
      <c r="AG139" s="314"/>
      <c r="AH139" s="299"/>
      <c r="AI139" s="299"/>
      <c r="AL139" s="299"/>
      <c r="AM139" s="299"/>
      <c r="AN139" s="299"/>
      <c r="AO139" s="299"/>
      <c r="AP139" s="299"/>
      <c r="AQ139" s="299"/>
      <c r="AR139" s="367"/>
      <c r="AS139" s="299"/>
      <c r="AT139" s="314"/>
      <c r="AU139" s="314"/>
      <c r="AV139" s="314"/>
      <c r="AW139" s="314"/>
      <c r="AX139" s="314"/>
      <c r="AY139" s="314"/>
      <c r="AZ139" s="302"/>
      <c r="BA139" s="302"/>
      <c r="BC139" s="299"/>
      <c r="BD139" s="299"/>
      <c r="BE139" s="299"/>
      <c r="BF139" s="299"/>
      <c r="BG139" s="299"/>
      <c r="BH139" s="299"/>
      <c r="BI139" s="367"/>
      <c r="BJ139" s="299"/>
      <c r="BK139" s="314"/>
      <c r="BL139" s="314"/>
      <c r="BM139" s="314"/>
      <c r="BN139" s="314"/>
      <c r="BO139" s="314"/>
      <c r="BP139" s="314"/>
      <c r="BQ139" s="302"/>
      <c r="BR139" s="302"/>
      <c r="BU139" s="299"/>
      <c r="BV139" s="299"/>
      <c r="BW139" s="299"/>
      <c r="BX139" s="299"/>
      <c r="BY139" s="299"/>
      <c r="BZ139" s="299"/>
      <c r="CA139" s="367"/>
      <c r="CB139" s="299"/>
      <c r="CC139" s="314"/>
      <c r="CD139" s="314"/>
      <c r="CE139" s="314"/>
      <c r="CF139" s="314"/>
      <c r="CG139" s="314"/>
      <c r="CH139" s="314"/>
      <c r="CI139" s="302"/>
      <c r="CJ139" s="302"/>
      <c r="CK139" s="314"/>
      <c r="CL139" s="299"/>
      <c r="CM139" s="299"/>
      <c r="CN139" s="299"/>
      <c r="CO139" s="299"/>
      <c r="CP139" s="299"/>
      <c r="CQ139" s="299"/>
      <c r="CR139" s="367"/>
      <c r="CS139" s="299"/>
      <c r="CT139" s="314"/>
      <c r="CU139" s="314"/>
    </row>
    <row r="140" spans="1:105" ht="14.25" customHeight="1" x14ac:dyDescent="0.45">
      <c r="A140" s="265"/>
      <c r="B140" s="265"/>
      <c r="C140" s="299"/>
      <c r="D140" s="299"/>
      <c r="E140" s="299"/>
      <c r="F140" s="299"/>
      <c r="G140" s="299"/>
      <c r="H140" s="299"/>
      <c r="I140" s="299"/>
      <c r="J140" s="299"/>
      <c r="K140" s="314"/>
      <c r="L140" s="314"/>
      <c r="M140" s="314"/>
      <c r="N140" s="314"/>
      <c r="O140" s="314"/>
      <c r="P140" s="314"/>
      <c r="Q140" s="314"/>
      <c r="R140" s="314"/>
      <c r="S140" s="265"/>
      <c r="T140" s="299"/>
      <c r="U140" s="299"/>
      <c r="V140" s="299"/>
      <c r="W140" s="299"/>
      <c r="X140" s="299"/>
      <c r="Y140" s="299"/>
      <c r="Z140" s="299"/>
      <c r="AA140" s="299"/>
      <c r="AB140" s="314"/>
      <c r="AC140" s="314"/>
      <c r="AD140" s="314"/>
      <c r="AE140" s="314"/>
      <c r="AF140" s="314"/>
      <c r="AG140" s="314"/>
      <c r="AH140" s="299"/>
      <c r="AI140" s="299"/>
      <c r="AL140" s="299"/>
      <c r="AM140" s="299"/>
      <c r="AN140" s="299"/>
      <c r="AO140" s="299"/>
      <c r="AP140" s="299"/>
      <c r="AQ140" s="299"/>
      <c r="AR140" s="299"/>
      <c r="AS140" s="299"/>
      <c r="AT140" s="314"/>
      <c r="AU140" s="314"/>
      <c r="AV140" s="314"/>
      <c r="AW140" s="314"/>
      <c r="AX140" s="314"/>
      <c r="AY140" s="314"/>
      <c r="AZ140" s="302"/>
      <c r="BA140" s="302"/>
      <c r="BC140" s="299"/>
      <c r="BD140" s="299"/>
      <c r="BE140" s="299"/>
      <c r="BF140" s="299"/>
      <c r="BG140" s="299"/>
      <c r="BH140" s="299"/>
      <c r="BI140" s="299"/>
      <c r="BJ140" s="299"/>
      <c r="BK140" s="314"/>
      <c r="BL140" s="314"/>
      <c r="BM140" s="314"/>
      <c r="BN140" s="314"/>
      <c r="BO140" s="314"/>
      <c r="BP140" s="314"/>
      <c r="BQ140" s="302"/>
      <c r="BR140" s="302"/>
      <c r="BU140" s="299"/>
      <c r="BV140" s="299"/>
      <c r="BW140" s="299"/>
      <c r="BX140" s="299"/>
      <c r="BY140" s="299"/>
      <c r="BZ140" s="299"/>
      <c r="CA140" s="299"/>
      <c r="CB140" s="299"/>
      <c r="CC140" s="314"/>
      <c r="CD140" s="314"/>
      <c r="CE140" s="314"/>
      <c r="CF140" s="314"/>
      <c r="CG140" s="314"/>
      <c r="CH140" s="314"/>
      <c r="CI140" s="302"/>
      <c r="CJ140" s="302"/>
      <c r="CK140" s="314"/>
      <c r="CL140" s="299"/>
      <c r="CM140" s="299"/>
      <c r="CN140" s="299"/>
      <c r="CO140" s="299"/>
      <c r="CP140" s="299"/>
      <c r="CQ140" s="299"/>
      <c r="CR140" s="299"/>
      <c r="CS140" s="299"/>
      <c r="CT140" s="314"/>
      <c r="CU140" s="314"/>
    </row>
    <row r="141" spans="1:105" ht="14.25" customHeight="1" x14ac:dyDescent="0.45">
      <c r="A141" s="265"/>
      <c r="B141" s="265"/>
      <c r="C141" s="265"/>
      <c r="D141" s="265"/>
      <c r="E141" s="265"/>
      <c r="F141" s="265"/>
      <c r="G141" s="265"/>
      <c r="H141" s="265"/>
      <c r="I141" s="265"/>
      <c r="J141" s="265"/>
      <c r="K141" s="265"/>
      <c r="L141" s="265"/>
      <c r="M141" s="265"/>
      <c r="N141" s="265"/>
      <c r="O141" s="265"/>
      <c r="P141" s="265"/>
      <c r="Q141" s="265"/>
      <c r="R141" s="265"/>
      <c r="S141" s="265"/>
      <c r="T141" s="265"/>
      <c r="U141" s="265"/>
      <c r="V141" s="265"/>
      <c r="W141" s="265"/>
      <c r="X141" s="265"/>
      <c r="Y141" s="265"/>
      <c r="Z141" s="265"/>
      <c r="AA141" s="265"/>
      <c r="AB141" s="265"/>
      <c r="AC141" s="265"/>
      <c r="AD141" s="265"/>
      <c r="AE141" s="265"/>
      <c r="AF141" s="265"/>
      <c r="AG141" s="265"/>
      <c r="AH141" s="267"/>
      <c r="AI141" s="267"/>
    </row>
    <row r="142" spans="1:105" ht="14.25" customHeight="1" x14ac:dyDescent="0.45">
      <c r="A142" s="265"/>
      <c r="B142" s="265"/>
      <c r="C142" s="265"/>
      <c r="D142" s="287"/>
      <c r="E142" s="287"/>
      <c r="F142" s="287"/>
      <c r="G142" s="287"/>
      <c r="H142" s="287"/>
      <c r="I142" s="287"/>
      <c r="J142" s="287"/>
      <c r="K142" s="265"/>
      <c r="L142" s="265"/>
      <c r="M142" s="265"/>
      <c r="N142" s="265"/>
      <c r="O142" s="265"/>
      <c r="P142" s="265"/>
      <c r="Q142" s="265"/>
      <c r="R142" s="265"/>
      <c r="S142" s="265"/>
      <c r="T142" s="265"/>
      <c r="U142" s="265"/>
      <c r="V142" s="265"/>
      <c r="W142" s="265"/>
      <c r="X142" s="265"/>
      <c r="Y142" s="265"/>
      <c r="Z142" s="265"/>
      <c r="AA142" s="265"/>
      <c r="AB142" s="265"/>
      <c r="AC142" s="265"/>
      <c r="AD142" s="265"/>
      <c r="AE142" s="265"/>
      <c r="AF142" s="265"/>
      <c r="AG142" s="265"/>
      <c r="AH142" s="267"/>
      <c r="AI142" s="267"/>
    </row>
    <row r="143" spans="1:105" ht="14.25" customHeight="1" x14ac:dyDescent="0.45">
      <c r="A143" s="265"/>
      <c r="B143" s="265"/>
      <c r="C143" s="314"/>
      <c r="D143" s="370"/>
      <c r="E143" s="370"/>
      <c r="F143" s="370"/>
      <c r="G143" s="370"/>
      <c r="H143" s="370"/>
      <c r="I143" s="370"/>
      <c r="J143" s="370"/>
      <c r="K143" s="314"/>
      <c r="L143" s="314"/>
      <c r="M143" s="314"/>
      <c r="N143" s="314"/>
      <c r="O143" s="314"/>
      <c r="P143" s="314"/>
      <c r="Q143" s="314"/>
      <c r="R143" s="314"/>
      <c r="S143" s="265"/>
      <c r="T143" s="265"/>
      <c r="U143" s="265"/>
      <c r="V143" s="265"/>
      <c r="W143" s="265"/>
      <c r="X143" s="265"/>
      <c r="Y143" s="265"/>
      <c r="Z143" s="265"/>
      <c r="AA143" s="265"/>
      <c r="AB143" s="265"/>
      <c r="AC143" s="265"/>
      <c r="AD143" s="265"/>
      <c r="AE143" s="265"/>
      <c r="AF143" s="265"/>
      <c r="AG143" s="265"/>
      <c r="AH143" s="267"/>
      <c r="AI143" s="267"/>
    </row>
    <row r="144" spans="1:105" ht="14.25" customHeight="1" x14ac:dyDescent="0.45">
      <c r="A144" s="265"/>
      <c r="B144" s="265"/>
      <c r="C144" s="299"/>
      <c r="D144" s="371"/>
      <c r="E144" s="303"/>
      <c r="F144" s="303"/>
      <c r="G144" s="303"/>
      <c r="H144" s="303"/>
      <c r="I144" s="303"/>
      <c r="J144" s="303"/>
      <c r="K144" s="303"/>
      <c r="L144" s="303"/>
      <c r="M144" s="303"/>
      <c r="N144" s="303"/>
      <c r="O144" s="303"/>
      <c r="P144" s="303"/>
      <c r="Q144" s="303"/>
      <c r="R144" s="303"/>
      <c r="S144" s="265"/>
      <c r="T144" s="265"/>
      <c r="U144" s="265"/>
      <c r="V144" s="265"/>
      <c r="W144" s="265"/>
      <c r="X144" s="265"/>
      <c r="Y144" s="265"/>
      <c r="Z144" s="265"/>
      <c r="AA144" s="265"/>
      <c r="AB144" s="265"/>
      <c r="AC144" s="265"/>
      <c r="AD144" s="265"/>
      <c r="AE144" s="265"/>
      <c r="AF144" s="265"/>
      <c r="AG144" s="265"/>
      <c r="AH144" s="267"/>
      <c r="AI144" s="267"/>
    </row>
    <row r="145" spans="1:35" ht="14.25" customHeight="1" x14ac:dyDescent="0.45">
      <c r="A145" s="265"/>
      <c r="B145" s="265"/>
      <c r="C145" s="299"/>
      <c r="D145" s="372"/>
      <c r="E145" s="372"/>
      <c r="F145" s="372"/>
      <c r="G145" s="372"/>
      <c r="H145" s="372"/>
      <c r="I145" s="372"/>
      <c r="J145" s="372"/>
      <c r="K145" s="314"/>
      <c r="L145" s="314"/>
      <c r="M145" s="314"/>
      <c r="N145" s="314"/>
      <c r="O145" s="314"/>
      <c r="P145" s="314"/>
      <c r="Q145" s="314"/>
      <c r="R145" s="314"/>
      <c r="S145" s="265"/>
      <c r="T145" s="265"/>
      <c r="U145" s="265"/>
      <c r="V145" s="265"/>
      <c r="W145" s="265"/>
      <c r="X145" s="265"/>
      <c r="Y145" s="265"/>
      <c r="Z145" s="265"/>
      <c r="AA145" s="265"/>
      <c r="AB145" s="265"/>
      <c r="AC145" s="265"/>
      <c r="AD145" s="265"/>
      <c r="AE145" s="265"/>
      <c r="AF145" s="265"/>
      <c r="AG145" s="265"/>
      <c r="AH145" s="267"/>
      <c r="AI145" s="267"/>
    </row>
    <row r="146" spans="1:35" ht="14.25" customHeight="1" x14ac:dyDescent="0.45">
      <c r="A146" s="265"/>
      <c r="B146" s="265"/>
      <c r="C146" s="299"/>
      <c r="D146" s="299"/>
      <c r="E146" s="299"/>
      <c r="F146" s="299"/>
      <c r="G146" s="299"/>
      <c r="H146" s="299"/>
      <c r="I146" s="299"/>
      <c r="J146" s="299"/>
      <c r="K146" s="314"/>
      <c r="L146" s="314"/>
      <c r="M146" s="314"/>
      <c r="N146" s="314"/>
      <c r="O146" s="314"/>
      <c r="P146" s="314"/>
      <c r="Q146" s="314"/>
      <c r="R146" s="314"/>
      <c r="S146" s="265"/>
      <c r="T146" s="265"/>
      <c r="U146" s="265"/>
      <c r="V146" s="265"/>
      <c r="W146" s="265"/>
      <c r="X146" s="265"/>
      <c r="Y146" s="265"/>
      <c r="Z146" s="265"/>
      <c r="AA146" s="265"/>
      <c r="AB146" s="265"/>
      <c r="AC146" s="265"/>
      <c r="AD146" s="265"/>
      <c r="AE146" s="265"/>
      <c r="AF146" s="265"/>
      <c r="AG146" s="265"/>
      <c r="AH146" s="267"/>
      <c r="AI146" s="267"/>
    </row>
    <row r="147" spans="1:35" ht="14.25" customHeight="1" x14ac:dyDescent="0.45">
      <c r="A147" s="265"/>
      <c r="B147" s="265"/>
      <c r="C147" s="310"/>
      <c r="D147" s="373"/>
      <c r="E147" s="373"/>
      <c r="F147" s="373"/>
      <c r="G147" s="373"/>
      <c r="H147" s="373"/>
      <c r="I147" s="373"/>
      <c r="J147" s="373"/>
      <c r="K147" s="314"/>
      <c r="L147" s="314"/>
      <c r="M147" s="314"/>
      <c r="N147" s="314"/>
      <c r="O147" s="314"/>
      <c r="P147" s="314"/>
      <c r="Q147" s="314"/>
      <c r="R147" s="314"/>
      <c r="S147" s="265"/>
      <c r="T147" s="265"/>
      <c r="U147" s="265"/>
      <c r="V147" s="265"/>
      <c r="W147" s="265"/>
      <c r="X147" s="265"/>
      <c r="Y147" s="265"/>
      <c r="Z147" s="265"/>
      <c r="AA147" s="265"/>
      <c r="AB147" s="265"/>
      <c r="AC147" s="265"/>
      <c r="AD147" s="265"/>
      <c r="AE147" s="265"/>
      <c r="AF147" s="265"/>
      <c r="AG147" s="265"/>
      <c r="AH147" s="267"/>
      <c r="AI147" s="267"/>
    </row>
    <row r="148" spans="1:35" ht="14.25" customHeight="1" x14ac:dyDescent="0.45">
      <c r="A148" s="265"/>
      <c r="B148" s="265"/>
      <c r="C148" s="310"/>
      <c r="D148" s="373"/>
      <c r="E148" s="373"/>
      <c r="F148" s="373"/>
      <c r="G148" s="373"/>
      <c r="H148" s="373"/>
      <c r="I148" s="373"/>
      <c r="J148" s="373"/>
      <c r="K148" s="314"/>
      <c r="L148" s="314"/>
      <c r="M148" s="314"/>
      <c r="N148" s="314"/>
      <c r="O148" s="314"/>
      <c r="P148" s="314"/>
      <c r="Q148" s="314"/>
      <c r="R148" s="314"/>
      <c r="S148" s="265"/>
      <c r="T148" s="265"/>
      <c r="U148" s="265"/>
      <c r="V148" s="265"/>
      <c r="W148" s="265"/>
      <c r="X148" s="265"/>
      <c r="Y148" s="265"/>
      <c r="Z148" s="265"/>
      <c r="AA148" s="265"/>
      <c r="AB148" s="265"/>
      <c r="AC148" s="265"/>
      <c r="AD148" s="265"/>
      <c r="AE148" s="265"/>
      <c r="AF148" s="265"/>
      <c r="AG148" s="265"/>
      <c r="AH148" s="267"/>
      <c r="AI148" s="267"/>
    </row>
    <row r="149" spans="1:35" ht="14.25" customHeight="1" x14ac:dyDescent="0.45">
      <c r="A149" s="265"/>
      <c r="B149" s="265"/>
      <c r="C149" s="310"/>
      <c r="D149" s="310"/>
      <c r="E149" s="310"/>
      <c r="F149" s="310"/>
      <c r="G149" s="310"/>
      <c r="H149" s="310"/>
      <c r="I149" s="310"/>
      <c r="J149" s="310"/>
      <c r="K149" s="314"/>
      <c r="L149" s="343"/>
      <c r="M149" s="343"/>
      <c r="N149" s="343"/>
      <c r="O149" s="343"/>
      <c r="P149" s="343"/>
      <c r="Q149" s="343"/>
      <c r="R149" s="343"/>
      <c r="S149" s="265"/>
      <c r="T149" s="265"/>
      <c r="U149" s="265"/>
      <c r="V149" s="265"/>
      <c r="W149" s="265"/>
      <c r="X149" s="265"/>
      <c r="Y149" s="265"/>
      <c r="Z149" s="265"/>
      <c r="AA149" s="265"/>
      <c r="AB149" s="265"/>
      <c r="AC149" s="265"/>
      <c r="AD149" s="265"/>
      <c r="AE149" s="265"/>
      <c r="AF149" s="265"/>
      <c r="AG149" s="265"/>
      <c r="AH149" s="267"/>
      <c r="AI149" s="267"/>
    </row>
    <row r="150" spans="1:35" ht="14.25" customHeight="1" x14ac:dyDescent="0.45">
      <c r="A150" s="265"/>
      <c r="B150" s="265"/>
      <c r="C150" s="310"/>
      <c r="D150" s="310"/>
      <c r="E150" s="310"/>
      <c r="F150" s="310"/>
      <c r="G150" s="310"/>
      <c r="H150" s="310"/>
      <c r="I150" s="310"/>
      <c r="J150" s="310"/>
      <c r="K150" s="314"/>
      <c r="L150" s="314"/>
      <c r="M150" s="314"/>
      <c r="N150" s="314"/>
      <c r="O150" s="314"/>
      <c r="P150" s="314"/>
      <c r="Q150" s="314"/>
      <c r="R150" s="314"/>
      <c r="S150" s="265"/>
      <c r="T150" s="265"/>
      <c r="U150" s="265"/>
      <c r="V150" s="265"/>
      <c r="W150" s="265"/>
      <c r="X150" s="265"/>
      <c r="Y150" s="265"/>
      <c r="Z150" s="265"/>
      <c r="AA150" s="265"/>
      <c r="AB150" s="265"/>
      <c r="AC150" s="265"/>
      <c r="AD150" s="265"/>
      <c r="AE150" s="265"/>
      <c r="AF150" s="265"/>
      <c r="AG150" s="265"/>
      <c r="AH150" s="267"/>
      <c r="AI150" s="267"/>
    </row>
    <row r="151" spans="1:35" ht="14.25" customHeight="1" x14ac:dyDescent="0.45">
      <c r="A151" s="265"/>
      <c r="B151" s="265"/>
      <c r="C151" s="310"/>
      <c r="D151" s="310"/>
      <c r="E151" s="310"/>
      <c r="F151" s="310"/>
      <c r="G151" s="310"/>
      <c r="H151" s="310"/>
      <c r="I151" s="310"/>
      <c r="J151" s="310"/>
      <c r="K151" s="314"/>
      <c r="L151" s="343"/>
      <c r="M151" s="343"/>
      <c r="N151" s="343"/>
      <c r="O151" s="343"/>
      <c r="P151" s="343"/>
      <c r="Q151" s="343"/>
      <c r="R151" s="343"/>
      <c r="S151" s="265"/>
      <c r="T151" s="265"/>
      <c r="U151" s="265"/>
      <c r="V151" s="265"/>
      <c r="W151" s="265"/>
      <c r="X151" s="265"/>
      <c r="Y151" s="265"/>
      <c r="Z151" s="265"/>
      <c r="AA151" s="265"/>
      <c r="AB151" s="265"/>
      <c r="AC151" s="265"/>
      <c r="AD151" s="265"/>
      <c r="AE151" s="265"/>
      <c r="AF151" s="265"/>
      <c r="AG151" s="265"/>
      <c r="AH151" s="267"/>
      <c r="AI151" s="267"/>
    </row>
    <row r="152" spans="1:35" ht="14.25" customHeight="1" x14ac:dyDescent="0.45">
      <c r="A152" s="265"/>
      <c r="B152" s="265"/>
      <c r="C152" s="310"/>
      <c r="D152" s="310"/>
      <c r="E152" s="310"/>
      <c r="F152" s="310"/>
      <c r="G152" s="310"/>
      <c r="H152" s="310"/>
      <c r="I152" s="310"/>
      <c r="J152" s="310"/>
      <c r="K152" s="314"/>
      <c r="L152" s="314"/>
      <c r="M152" s="314"/>
      <c r="N152" s="314"/>
      <c r="O152" s="314"/>
      <c r="P152" s="314"/>
      <c r="Q152" s="314"/>
      <c r="R152" s="314"/>
      <c r="S152" s="265"/>
      <c r="T152" s="265"/>
      <c r="U152" s="265"/>
      <c r="V152" s="265"/>
      <c r="W152" s="265"/>
      <c r="X152" s="265"/>
      <c r="Y152" s="265"/>
      <c r="Z152" s="265"/>
      <c r="AA152" s="265"/>
      <c r="AB152" s="265"/>
      <c r="AC152" s="265"/>
      <c r="AD152" s="265"/>
      <c r="AE152" s="265"/>
      <c r="AF152" s="265"/>
      <c r="AG152" s="265"/>
      <c r="AH152" s="267"/>
      <c r="AI152" s="267"/>
    </row>
    <row r="153" spans="1:35" ht="14.25" customHeight="1" x14ac:dyDescent="0.45">
      <c r="A153" s="265"/>
      <c r="B153" s="265"/>
      <c r="C153" s="265"/>
      <c r="D153" s="265"/>
      <c r="E153" s="265"/>
      <c r="F153" s="265"/>
      <c r="G153" s="265"/>
      <c r="H153" s="265"/>
      <c r="I153" s="265"/>
      <c r="J153" s="265"/>
      <c r="K153" s="265"/>
      <c r="L153" s="265"/>
      <c r="M153" s="265"/>
      <c r="N153" s="265"/>
      <c r="O153" s="265"/>
      <c r="P153" s="265"/>
      <c r="Q153" s="265"/>
      <c r="R153" s="265"/>
      <c r="S153" s="265"/>
      <c r="T153" s="265"/>
      <c r="U153" s="265"/>
      <c r="V153" s="265"/>
      <c r="W153" s="265"/>
      <c r="X153" s="265"/>
      <c r="Y153" s="265"/>
      <c r="Z153" s="265"/>
      <c r="AA153" s="265"/>
      <c r="AB153" s="265"/>
      <c r="AC153" s="265"/>
      <c r="AD153" s="265"/>
      <c r="AE153" s="265"/>
      <c r="AF153" s="265"/>
      <c r="AG153" s="265"/>
      <c r="AH153" s="267"/>
      <c r="AI153" s="267"/>
    </row>
    <row r="154" spans="1:35" ht="14.25" customHeight="1" x14ac:dyDescent="0.45">
      <c r="A154" s="265"/>
      <c r="B154" s="265"/>
      <c r="C154" s="265"/>
      <c r="D154" s="265"/>
      <c r="E154" s="265"/>
      <c r="F154" s="265"/>
      <c r="G154" s="265"/>
      <c r="H154" s="265"/>
      <c r="I154" s="265"/>
      <c r="J154" s="265"/>
      <c r="K154" s="265"/>
      <c r="L154" s="265"/>
      <c r="M154" s="265"/>
      <c r="N154" s="265"/>
      <c r="O154" s="265"/>
      <c r="P154" s="265"/>
      <c r="Q154" s="265"/>
      <c r="R154" s="265"/>
      <c r="S154" s="265"/>
      <c r="T154" s="265"/>
      <c r="U154" s="265"/>
      <c r="V154" s="265"/>
      <c r="W154" s="265"/>
      <c r="X154" s="265"/>
      <c r="Y154" s="265"/>
      <c r="Z154" s="265"/>
      <c r="AA154" s="265"/>
      <c r="AB154" s="265"/>
      <c r="AC154" s="265"/>
      <c r="AD154" s="265"/>
      <c r="AE154" s="265"/>
      <c r="AF154" s="265"/>
      <c r="AG154" s="265"/>
      <c r="AH154" s="267"/>
      <c r="AI154" s="267"/>
    </row>
    <row r="155" spans="1:35" ht="14.25" customHeight="1" x14ac:dyDescent="0.45">
      <c r="A155" s="265"/>
      <c r="B155" s="265"/>
      <c r="C155" s="265"/>
      <c r="D155" s="265"/>
      <c r="E155" s="265"/>
      <c r="F155" s="265"/>
      <c r="G155" s="265"/>
      <c r="H155" s="265"/>
      <c r="I155" s="265"/>
      <c r="J155" s="265"/>
      <c r="K155" s="265"/>
      <c r="L155" s="265"/>
      <c r="M155" s="265"/>
      <c r="N155" s="265"/>
      <c r="O155" s="265"/>
      <c r="P155" s="265"/>
      <c r="Q155" s="265"/>
      <c r="R155" s="265"/>
      <c r="S155" s="265"/>
      <c r="T155" s="265"/>
      <c r="U155" s="265"/>
      <c r="V155" s="265"/>
      <c r="W155" s="265"/>
      <c r="X155" s="265"/>
      <c r="Y155" s="265"/>
      <c r="Z155" s="265"/>
      <c r="AA155" s="265"/>
      <c r="AB155" s="265"/>
      <c r="AC155" s="265"/>
      <c r="AD155" s="265"/>
      <c r="AE155" s="265"/>
      <c r="AF155" s="265"/>
      <c r="AG155" s="265"/>
      <c r="AH155" s="267"/>
      <c r="AI155" s="267"/>
    </row>
    <row r="156" spans="1:35" ht="14.25" customHeight="1" x14ac:dyDescent="0.45">
      <c r="A156" s="265"/>
      <c r="B156" s="265"/>
      <c r="C156" s="265"/>
      <c r="D156" s="265"/>
      <c r="E156" s="265"/>
      <c r="F156" s="265"/>
      <c r="G156" s="265"/>
      <c r="H156" s="265"/>
      <c r="I156" s="265"/>
      <c r="J156" s="265"/>
      <c r="K156" s="265"/>
      <c r="L156" s="265"/>
      <c r="M156" s="265"/>
      <c r="N156" s="265"/>
      <c r="O156" s="265"/>
      <c r="P156" s="265"/>
      <c r="Q156" s="265"/>
      <c r="R156" s="265"/>
      <c r="S156" s="265"/>
      <c r="T156" s="265"/>
      <c r="U156" s="265"/>
      <c r="V156" s="265"/>
      <c r="W156" s="265"/>
      <c r="X156" s="265"/>
      <c r="Y156" s="265"/>
      <c r="Z156" s="265"/>
      <c r="AA156" s="265"/>
      <c r="AB156" s="265"/>
      <c r="AC156" s="265"/>
      <c r="AD156" s="265"/>
      <c r="AE156" s="265"/>
      <c r="AF156" s="265"/>
      <c r="AG156" s="265"/>
      <c r="AH156" s="267"/>
      <c r="AI156" s="267"/>
    </row>
    <row r="157" spans="1:35" ht="14.25" customHeight="1" x14ac:dyDescent="0.45">
      <c r="A157" s="265"/>
      <c r="B157" s="265"/>
      <c r="C157" s="265"/>
      <c r="D157" s="265"/>
      <c r="E157" s="265"/>
      <c r="F157" s="265"/>
      <c r="G157" s="265"/>
      <c r="H157" s="265"/>
      <c r="I157" s="265"/>
      <c r="J157" s="265"/>
      <c r="K157" s="265"/>
      <c r="L157" s="265"/>
      <c r="M157" s="265"/>
      <c r="N157" s="265"/>
      <c r="O157" s="265"/>
      <c r="P157" s="265"/>
      <c r="Q157" s="265"/>
      <c r="R157" s="265"/>
      <c r="S157" s="265"/>
      <c r="T157" s="265"/>
      <c r="U157" s="265"/>
      <c r="V157" s="265"/>
      <c r="W157" s="265"/>
      <c r="X157" s="265"/>
      <c r="Y157" s="265"/>
      <c r="Z157" s="265"/>
      <c r="AA157" s="265"/>
      <c r="AB157" s="265"/>
      <c r="AC157" s="265"/>
      <c r="AD157" s="265"/>
      <c r="AE157" s="265"/>
      <c r="AF157" s="265"/>
      <c r="AG157" s="265"/>
      <c r="AH157" s="267"/>
      <c r="AI157" s="267"/>
    </row>
    <row r="158" spans="1:35" ht="14.25" customHeight="1" x14ac:dyDescent="0.45">
      <c r="A158" s="265"/>
      <c r="B158" s="265"/>
      <c r="C158" s="265"/>
      <c r="D158" s="265"/>
      <c r="E158" s="265"/>
      <c r="F158" s="265"/>
      <c r="G158" s="265"/>
      <c r="H158" s="265"/>
      <c r="I158" s="265"/>
      <c r="J158" s="265"/>
      <c r="K158" s="265"/>
      <c r="L158" s="265"/>
      <c r="M158" s="265"/>
      <c r="N158" s="265"/>
      <c r="O158" s="265"/>
      <c r="P158" s="265"/>
      <c r="Q158" s="265"/>
      <c r="R158" s="265"/>
      <c r="S158" s="265"/>
      <c r="T158" s="265"/>
      <c r="U158" s="265"/>
      <c r="V158" s="265"/>
      <c r="W158" s="265"/>
      <c r="X158" s="265"/>
      <c r="Y158" s="265"/>
      <c r="Z158" s="265"/>
      <c r="AA158" s="265"/>
      <c r="AB158" s="265"/>
      <c r="AC158" s="265"/>
      <c r="AD158" s="265"/>
      <c r="AE158" s="265"/>
      <c r="AF158" s="265"/>
      <c r="AG158" s="265"/>
      <c r="AH158" s="267"/>
      <c r="AI158" s="267"/>
    </row>
    <row r="159" spans="1:35" ht="14.25" customHeight="1" x14ac:dyDescent="0.45">
      <c r="A159" s="265"/>
      <c r="B159" s="265"/>
      <c r="C159" s="265"/>
      <c r="D159" s="265"/>
      <c r="E159" s="265"/>
      <c r="F159" s="265"/>
      <c r="G159" s="265"/>
      <c r="H159" s="265"/>
      <c r="I159" s="265"/>
      <c r="J159" s="265"/>
      <c r="K159" s="265"/>
      <c r="L159" s="265"/>
      <c r="M159" s="265"/>
      <c r="N159" s="265"/>
      <c r="O159" s="265"/>
      <c r="P159" s="265"/>
      <c r="Q159" s="265"/>
      <c r="R159" s="265"/>
      <c r="S159" s="265"/>
      <c r="T159" s="265"/>
      <c r="U159" s="265"/>
      <c r="V159" s="265"/>
      <c r="W159" s="265"/>
      <c r="X159" s="265"/>
      <c r="Y159" s="265"/>
      <c r="Z159" s="265"/>
      <c r="AA159" s="265"/>
      <c r="AB159" s="265"/>
      <c r="AC159" s="265"/>
      <c r="AD159" s="265"/>
      <c r="AE159" s="265"/>
      <c r="AF159" s="265"/>
      <c r="AG159" s="265"/>
      <c r="AH159" s="267"/>
      <c r="AI159" s="267"/>
    </row>
    <row r="160" spans="1:35" ht="14.25" customHeight="1" x14ac:dyDescent="0.45">
      <c r="A160" s="265"/>
      <c r="B160" s="265"/>
      <c r="C160" s="265"/>
      <c r="D160" s="265"/>
      <c r="E160" s="265"/>
      <c r="F160" s="265"/>
      <c r="G160" s="265"/>
      <c r="H160" s="265"/>
      <c r="I160" s="265"/>
      <c r="J160" s="265"/>
      <c r="K160" s="265"/>
      <c r="L160" s="265"/>
      <c r="M160" s="265"/>
      <c r="N160" s="265"/>
      <c r="O160" s="265"/>
      <c r="P160" s="265"/>
      <c r="Q160" s="265"/>
      <c r="R160" s="265"/>
      <c r="S160" s="265"/>
      <c r="T160" s="265"/>
      <c r="U160" s="265"/>
      <c r="V160" s="265"/>
      <c r="W160" s="265"/>
      <c r="X160" s="265"/>
      <c r="Y160" s="265"/>
      <c r="Z160" s="265"/>
      <c r="AA160" s="265"/>
      <c r="AB160" s="265"/>
      <c r="AC160" s="265"/>
      <c r="AD160" s="265"/>
      <c r="AE160" s="265"/>
      <c r="AF160" s="265"/>
      <c r="AG160" s="265"/>
      <c r="AH160" s="267"/>
      <c r="AI160" s="267"/>
    </row>
    <row r="161" spans="1:35" ht="14.25" customHeight="1" x14ac:dyDescent="0.45">
      <c r="A161" s="265"/>
      <c r="B161" s="265"/>
      <c r="C161" s="265"/>
      <c r="D161" s="265"/>
      <c r="E161" s="265"/>
      <c r="F161" s="265"/>
      <c r="G161" s="265"/>
      <c r="H161" s="265"/>
      <c r="I161" s="265"/>
      <c r="J161" s="265"/>
      <c r="K161" s="265"/>
      <c r="L161" s="265"/>
      <c r="M161" s="265"/>
      <c r="N161" s="265"/>
      <c r="O161" s="265"/>
      <c r="P161" s="265"/>
      <c r="Q161" s="265"/>
      <c r="R161" s="265"/>
      <c r="S161" s="265"/>
      <c r="T161" s="265"/>
      <c r="U161" s="265"/>
      <c r="V161" s="265"/>
      <c r="W161" s="265"/>
      <c r="X161" s="265"/>
      <c r="Y161" s="265"/>
      <c r="Z161" s="265"/>
      <c r="AA161" s="265"/>
      <c r="AB161" s="265"/>
      <c r="AC161" s="265"/>
      <c r="AD161" s="265"/>
      <c r="AE161" s="265"/>
      <c r="AF161" s="265"/>
      <c r="AG161" s="265"/>
      <c r="AH161" s="267"/>
      <c r="AI161" s="267"/>
    </row>
    <row r="162" spans="1:35" ht="14.25" customHeight="1" x14ac:dyDescent="0.45">
      <c r="A162" s="265"/>
      <c r="B162" s="265"/>
      <c r="C162" s="265"/>
      <c r="D162" s="265"/>
      <c r="E162" s="265"/>
      <c r="F162" s="265"/>
      <c r="G162" s="265"/>
      <c r="H162" s="265"/>
      <c r="I162" s="265"/>
      <c r="J162" s="265"/>
      <c r="K162" s="265"/>
      <c r="L162" s="265"/>
      <c r="M162" s="265"/>
      <c r="N162" s="265"/>
      <c r="O162" s="265"/>
      <c r="P162" s="265"/>
      <c r="Q162" s="265"/>
      <c r="R162" s="265"/>
      <c r="S162" s="265"/>
      <c r="T162" s="265"/>
      <c r="U162" s="265"/>
      <c r="V162" s="265"/>
      <c r="W162" s="265"/>
      <c r="X162" s="265"/>
      <c r="Y162" s="265"/>
      <c r="Z162" s="265"/>
      <c r="AA162" s="265"/>
      <c r="AB162" s="265"/>
      <c r="AC162" s="265"/>
      <c r="AD162" s="265"/>
      <c r="AE162" s="265"/>
      <c r="AF162" s="265"/>
      <c r="AG162" s="265"/>
      <c r="AH162" s="267"/>
      <c r="AI162" s="267"/>
    </row>
    <row r="163" spans="1:35" ht="14.25" customHeight="1" x14ac:dyDescent="0.45">
      <c r="A163" s="265"/>
      <c r="B163" s="265"/>
      <c r="C163" s="265"/>
      <c r="D163" s="265"/>
      <c r="E163" s="265"/>
      <c r="F163" s="265"/>
      <c r="G163" s="265"/>
      <c r="H163" s="265"/>
      <c r="I163" s="265"/>
      <c r="J163" s="265"/>
      <c r="K163" s="265"/>
      <c r="L163" s="265"/>
      <c r="M163" s="265"/>
      <c r="N163" s="265"/>
      <c r="O163" s="265"/>
      <c r="P163" s="265"/>
      <c r="Q163" s="265"/>
      <c r="R163" s="265"/>
      <c r="S163" s="265"/>
      <c r="T163" s="265"/>
      <c r="U163" s="265"/>
      <c r="V163" s="265"/>
      <c r="W163" s="265"/>
      <c r="X163" s="265"/>
      <c r="Y163" s="265"/>
      <c r="Z163" s="265"/>
      <c r="AA163" s="265"/>
      <c r="AB163" s="265"/>
      <c r="AC163" s="265"/>
      <c r="AD163" s="265"/>
      <c r="AE163" s="265"/>
      <c r="AF163" s="265"/>
      <c r="AG163" s="265"/>
      <c r="AH163" s="267"/>
      <c r="AI163" s="267"/>
    </row>
    <row r="164" spans="1:35" ht="14.25" customHeight="1" x14ac:dyDescent="0.45">
      <c r="A164" s="265"/>
      <c r="B164" s="265"/>
      <c r="C164" s="265"/>
      <c r="D164" s="265"/>
      <c r="E164" s="265"/>
      <c r="F164" s="265"/>
      <c r="G164" s="265"/>
      <c r="H164" s="265"/>
      <c r="I164" s="265"/>
      <c r="J164" s="265"/>
      <c r="K164" s="265"/>
      <c r="L164" s="265"/>
      <c r="M164" s="265"/>
      <c r="N164" s="265"/>
      <c r="O164" s="265"/>
      <c r="P164" s="265"/>
      <c r="Q164" s="265"/>
      <c r="R164" s="265"/>
      <c r="S164" s="265"/>
      <c r="T164" s="265"/>
      <c r="U164" s="265"/>
      <c r="V164" s="265"/>
      <c r="W164" s="265"/>
      <c r="X164" s="265"/>
      <c r="Y164" s="265"/>
      <c r="Z164" s="265"/>
      <c r="AA164" s="265"/>
      <c r="AB164" s="265"/>
      <c r="AC164" s="265"/>
      <c r="AD164" s="265"/>
      <c r="AE164" s="265"/>
      <c r="AF164" s="265"/>
      <c r="AG164" s="265"/>
      <c r="AH164" s="267"/>
      <c r="AI164" s="267"/>
    </row>
    <row r="165" spans="1:35" ht="14.25" customHeight="1" x14ac:dyDescent="0.45">
      <c r="A165" s="265"/>
      <c r="B165" s="265"/>
      <c r="C165" s="265"/>
      <c r="D165" s="265"/>
      <c r="E165" s="265"/>
      <c r="F165" s="265"/>
      <c r="G165" s="265"/>
      <c r="H165" s="265"/>
      <c r="I165" s="265"/>
      <c r="J165" s="265"/>
      <c r="K165" s="265"/>
      <c r="L165" s="265"/>
      <c r="M165" s="265"/>
      <c r="N165" s="265"/>
      <c r="O165" s="265"/>
      <c r="P165" s="265"/>
      <c r="Q165" s="265"/>
      <c r="R165" s="265"/>
      <c r="S165" s="265"/>
      <c r="T165" s="265"/>
      <c r="U165" s="265"/>
      <c r="V165" s="265"/>
      <c r="W165" s="265"/>
      <c r="X165" s="265"/>
      <c r="Y165" s="265"/>
      <c r="Z165" s="265"/>
      <c r="AA165" s="265"/>
      <c r="AB165" s="265"/>
      <c r="AC165" s="265"/>
      <c r="AD165" s="265"/>
      <c r="AE165" s="265"/>
      <c r="AF165" s="265"/>
      <c r="AG165" s="265"/>
      <c r="AH165" s="267"/>
      <c r="AI165" s="267"/>
    </row>
    <row r="166" spans="1:35" ht="14.25" customHeight="1" x14ac:dyDescent="0.45">
      <c r="A166" s="265"/>
      <c r="B166" s="265"/>
      <c r="C166" s="265"/>
      <c r="D166" s="265"/>
      <c r="E166" s="265"/>
      <c r="F166" s="265"/>
      <c r="G166" s="265"/>
      <c r="H166" s="265"/>
      <c r="I166" s="265"/>
      <c r="J166" s="265"/>
      <c r="K166" s="265"/>
      <c r="L166" s="265"/>
      <c r="M166" s="265"/>
      <c r="N166" s="265"/>
      <c r="O166" s="265"/>
      <c r="P166" s="265"/>
      <c r="Q166" s="265"/>
      <c r="R166" s="265"/>
      <c r="S166" s="265"/>
      <c r="T166" s="265"/>
      <c r="U166" s="265"/>
      <c r="V166" s="265"/>
      <c r="W166" s="265"/>
      <c r="X166" s="265"/>
      <c r="Y166" s="265"/>
      <c r="Z166" s="265"/>
      <c r="AA166" s="265"/>
      <c r="AB166" s="265"/>
      <c r="AC166" s="265"/>
      <c r="AD166" s="265"/>
      <c r="AE166" s="265"/>
      <c r="AF166" s="265"/>
      <c r="AG166" s="265"/>
      <c r="AH166" s="267"/>
      <c r="AI166" s="267"/>
    </row>
    <row r="167" spans="1:35" ht="14.25" customHeight="1" x14ac:dyDescent="0.45">
      <c r="A167" s="265"/>
      <c r="B167" s="265"/>
      <c r="C167" s="265"/>
      <c r="D167" s="265"/>
      <c r="E167" s="265"/>
      <c r="F167" s="265"/>
      <c r="G167" s="265"/>
      <c r="H167" s="265"/>
      <c r="I167" s="265"/>
      <c r="J167" s="265"/>
      <c r="K167" s="265"/>
      <c r="L167" s="265"/>
      <c r="M167" s="265"/>
      <c r="N167" s="265"/>
      <c r="O167" s="265"/>
      <c r="P167" s="265"/>
      <c r="Q167" s="265"/>
      <c r="R167" s="265"/>
      <c r="S167" s="265"/>
      <c r="T167" s="265"/>
      <c r="U167" s="265"/>
      <c r="V167" s="265"/>
      <c r="W167" s="265"/>
      <c r="X167" s="265"/>
      <c r="Y167" s="265"/>
      <c r="Z167" s="265"/>
      <c r="AA167" s="265"/>
      <c r="AB167" s="265"/>
      <c r="AC167" s="265"/>
      <c r="AD167" s="265"/>
      <c r="AE167" s="265"/>
      <c r="AF167" s="265"/>
      <c r="AG167" s="265"/>
      <c r="AH167" s="267"/>
      <c r="AI167" s="267"/>
    </row>
    <row r="168" spans="1:35" ht="14.25" customHeight="1" x14ac:dyDescent="0.45">
      <c r="A168" s="265"/>
      <c r="B168" s="265"/>
      <c r="C168" s="265"/>
      <c r="D168" s="265"/>
      <c r="E168" s="265"/>
      <c r="F168" s="265"/>
      <c r="G168" s="265"/>
      <c r="H168" s="265"/>
      <c r="I168" s="265"/>
      <c r="J168" s="265"/>
      <c r="K168" s="265"/>
      <c r="L168" s="265"/>
      <c r="M168" s="265"/>
      <c r="N168" s="265"/>
      <c r="O168" s="265"/>
      <c r="P168" s="265"/>
      <c r="Q168" s="265"/>
      <c r="R168" s="265"/>
      <c r="S168" s="265"/>
      <c r="T168" s="265"/>
      <c r="U168" s="265"/>
      <c r="V168" s="265"/>
      <c r="W168" s="265"/>
      <c r="X168" s="265"/>
      <c r="Y168" s="265"/>
      <c r="Z168" s="265"/>
      <c r="AA168" s="265"/>
      <c r="AB168" s="265"/>
      <c r="AC168" s="265"/>
      <c r="AD168" s="265"/>
      <c r="AE168" s="265"/>
      <c r="AF168" s="265"/>
      <c r="AG168" s="265"/>
      <c r="AH168" s="267"/>
      <c r="AI168" s="267"/>
    </row>
    <row r="169" spans="1:35" ht="14.25" customHeight="1" x14ac:dyDescent="0.45">
      <c r="A169" s="265"/>
      <c r="B169" s="265"/>
      <c r="C169" s="265"/>
      <c r="D169" s="265"/>
      <c r="E169" s="265"/>
      <c r="F169" s="265"/>
      <c r="G169" s="265"/>
      <c r="H169" s="265"/>
      <c r="I169" s="265"/>
      <c r="J169" s="265"/>
      <c r="K169" s="265"/>
      <c r="L169" s="265"/>
      <c r="M169" s="265"/>
      <c r="N169" s="265"/>
      <c r="O169" s="265"/>
      <c r="P169" s="265"/>
      <c r="Q169" s="265"/>
      <c r="R169" s="265"/>
      <c r="S169" s="265"/>
      <c r="T169" s="265"/>
      <c r="U169" s="265"/>
      <c r="V169" s="265"/>
      <c r="W169" s="265"/>
      <c r="X169" s="265"/>
      <c r="Y169" s="265"/>
      <c r="Z169" s="265"/>
      <c r="AA169" s="265"/>
      <c r="AB169" s="265"/>
      <c r="AC169" s="265"/>
      <c r="AD169" s="265"/>
      <c r="AE169" s="265"/>
      <c r="AF169" s="265"/>
      <c r="AG169" s="265"/>
      <c r="AH169" s="267"/>
      <c r="AI169" s="267"/>
    </row>
    <row r="170" spans="1:35" ht="14.25" customHeight="1" x14ac:dyDescent="0.45">
      <c r="A170" s="265"/>
      <c r="B170" s="265"/>
      <c r="C170" s="265"/>
      <c r="D170" s="265"/>
      <c r="E170" s="265"/>
      <c r="F170" s="265"/>
      <c r="G170" s="265"/>
      <c r="H170" s="265"/>
      <c r="I170" s="265"/>
      <c r="J170" s="265"/>
      <c r="K170" s="265"/>
      <c r="L170" s="265"/>
      <c r="M170" s="265"/>
      <c r="N170" s="265"/>
      <c r="O170" s="265"/>
      <c r="P170" s="265"/>
      <c r="Q170" s="265"/>
      <c r="R170" s="265"/>
      <c r="S170" s="265"/>
      <c r="T170" s="265"/>
      <c r="U170" s="265"/>
      <c r="V170" s="265"/>
      <c r="W170" s="265"/>
      <c r="X170" s="265"/>
      <c r="Y170" s="265"/>
      <c r="Z170" s="265"/>
      <c r="AA170" s="265"/>
      <c r="AB170" s="265"/>
      <c r="AC170" s="265"/>
      <c r="AD170" s="265"/>
      <c r="AE170" s="265"/>
      <c r="AF170" s="265"/>
      <c r="AG170" s="265"/>
      <c r="AH170" s="267"/>
      <c r="AI170" s="267"/>
    </row>
    <row r="171" spans="1:35" ht="14.25" customHeight="1" x14ac:dyDescent="0.45">
      <c r="A171" s="265"/>
      <c r="B171" s="265"/>
      <c r="C171" s="265"/>
      <c r="D171" s="265"/>
      <c r="E171" s="265"/>
      <c r="F171" s="265"/>
      <c r="G171" s="265"/>
      <c r="H171" s="265"/>
      <c r="I171" s="265"/>
      <c r="J171" s="265"/>
      <c r="K171" s="265"/>
      <c r="L171" s="265"/>
      <c r="M171" s="265"/>
      <c r="N171" s="265"/>
      <c r="O171" s="265"/>
      <c r="P171" s="265"/>
      <c r="Q171" s="265"/>
      <c r="R171" s="265"/>
      <c r="S171" s="265"/>
      <c r="T171" s="265"/>
      <c r="U171" s="265"/>
      <c r="V171" s="265"/>
      <c r="W171" s="265"/>
      <c r="X171" s="265"/>
      <c r="Y171" s="265"/>
      <c r="Z171" s="265"/>
      <c r="AA171" s="265"/>
      <c r="AB171" s="265"/>
      <c r="AC171" s="265"/>
      <c r="AD171" s="265"/>
      <c r="AE171" s="265"/>
      <c r="AF171" s="265"/>
      <c r="AG171" s="265"/>
      <c r="AH171" s="267"/>
      <c r="AI171" s="267"/>
    </row>
    <row r="172" spans="1:35" ht="14.25" customHeight="1" x14ac:dyDescent="0.45">
      <c r="A172" s="265"/>
      <c r="B172" s="265"/>
      <c r="C172" s="265"/>
      <c r="D172" s="265"/>
      <c r="E172" s="265"/>
      <c r="F172" s="265"/>
      <c r="G172" s="265"/>
      <c r="H172" s="265"/>
      <c r="I172" s="265"/>
      <c r="J172" s="265"/>
      <c r="K172" s="265"/>
      <c r="L172" s="265"/>
      <c r="M172" s="265"/>
      <c r="N172" s="265"/>
      <c r="O172" s="265"/>
      <c r="P172" s="265"/>
      <c r="Q172" s="265"/>
      <c r="R172" s="265"/>
      <c r="S172" s="265"/>
      <c r="T172" s="265"/>
      <c r="U172" s="265"/>
      <c r="V172" s="265"/>
      <c r="W172" s="265"/>
      <c r="X172" s="265"/>
      <c r="Y172" s="265"/>
      <c r="Z172" s="265"/>
      <c r="AA172" s="265"/>
      <c r="AB172" s="265"/>
      <c r="AC172" s="265"/>
      <c r="AD172" s="265"/>
      <c r="AE172" s="265"/>
      <c r="AF172" s="265"/>
      <c r="AG172" s="265"/>
      <c r="AH172" s="267"/>
      <c r="AI172" s="267"/>
    </row>
    <row r="173" spans="1:35" ht="14.25" customHeight="1" x14ac:dyDescent="0.45">
      <c r="A173" s="265"/>
      <c r="B173" s="265"/>
      <c r="C173" s="265"/>
      <c r="D173" s="265"/>
      <c r="E173" s="265"/>
      <c r="F173" s="265"/>
      <c r="G173" s="265"/>
      <c r="H173" s="265"/>
      <c r="I173" s="265"/>
      <c r="J173" s="265"/>
      <c r="K173" s="265"/>
      <c r="L173" s="265"/>
      <c r="M173" s="265"/>
      <c r="N173" s="265"/>
      <c r="O173" s="265"/>
      <c r="P173" s="265"/>
      <c r="Q173" s="265"/>
      <c r="R173" s="265"/>
      <c r="S173" s="265"/>
      <c r="T173" s="265"/>
      <c r="U173" s="265"/>
      <c r="V173" s="265"/>
      <c r="W173" s="265"/>
      <c r="X173" s="265"/>
      <c r="Y173" s="265"/>
      <c r="Z173" s="265"/>
      <c r="AA173" s="265"/>
      <c r="AB173" s="265"/>
      <c r="AC173" s="265"/>
      <c r="AD173" s="265"/>
      <c r="AE173" s="265"/>
      <c r="AF173" s="265"/>
      <c r="AG173" s="265"/>
      <c r="AH173" s="267"/>
      <c r="AI173" s="267"/>
    </row>
    <row r="174" spans="1:35" ht="14.25" customHeight="1" x14ac:dyDescent="0.45">
      <c r="A174" s="265"/>
      <c r="B174" s="265"/>
      <c r="C174" s="265"/>
      <c r="D174" s="265"/>
      <c r="E174" s="265"/>
      <c r="F174" s="265"/>
      <c r="G174" s="265"/>
      <c r="H174" s="265"/>
      <c r="I174" s="265"/>
      <c r="J174" s="265"/>
      <c r="K174" s="265"/>
      <c r="L174" s="265"/>
      <c r="M174" s="265"/>
      <c r="N174" s="265"/>
      <c r="O174" s="265"/>
      <c r="P174" s="265"/>
      <c r="Q174" s="265"/>
      <c r="R174" s="265"/>
      <c r="S174" s="265"/>
      <c r="T174" s="265"/>
      <c r="U174" s="265"/>
      <c r="V174" s="265"/>
      <c r="W174" s="265"/>
      <c r="X174" s="265"/>
      <c r="Y174" s="265"/>
      <c r="Z174" s="265"/>
      <c r="AA174" s="265"/>
      <c r="AB174" s="265"/>
      <c r="AC174" s="265"/>
      <c r="AD174" s="265"/>
      <c r="AE174" s="265"/>
      <c r="AF174" s="265"/>
      <c r="AG174" s="265"/>
      <c r="AH174" s="267"/>
      <c r="AI174" s="267"/>
    </row>
    <row r="175" spans="1:35" ht="14.25" customHeight="1" x14ac:dyDescent="0.45">
      <c r="A175" s="265"/>
      <c r="B175" s="265"/>
      <c r="C175" s="265"/>
      <c r="D175" s="265"/>
      <c r="E175" s="265"/>
      <c r="F175" s="265"/>
      <c r="G175" s="265"/>
      <c r="H175" s="265"/>
      <c r="I175" s="265"/>
      <c r="J175" s="265"/>
      <c r="K175" s="265"/>
      <c r="L175" s="265"/>
      <c r="M175" s="265"/>
      <c r="N175" s="265"/>
      <c r="O175" s="265"/>
      <c r="P175" s="265"/>
      <c r="Q175" s="265"/>
      <c r="R175" s="265"/>
      <c r="S175" s="265"/>
      <c r="T175" s="265"/>
      <c r="U175" s="265"/>
      <c r="V175" s="265"/>
      <c r="W175" s="265"/>
      <c r="X175" s="265"/>
      <c r="Y175" s="265"/>
      <c r="Z175" s="265"/>
      <c r="AA175" s="265"/>
      <c r="AB175" s="265"/>
      <c r="AC175" s="265"/>
      <c r="AD175" s="265"/>
      <c r="AE175" s="265"/>
      <c r="AF175" s="265"/>
      <c r="AG175" s="265"/>
      <c r="AH175" s="267"/>
      <c r="AI175" s="267"/>
    </row>
    <row r="176" spans="1:35" ht="14.25" customHeight="1" x14ac:dyDescent="0.45">
      <c r="A176" s="265"/>
      <c r="B176" s="265"/>
      <c r="C176" s="265"/>
      <c r="D176" s="265"/>
      <c r="E176" s="265"/>
      <c r="F176" s="265"/>
      <c r="G176" s="265"/>
      <c r="H176" s="265"/>
      <c r="I176" s="265"/>
      <c r="J176" s="265"/>
      <c r="K176" s="265"/>
      <c r="L176" s="265"/>
      <c r="M176" s="265"/>
      <c r="N176" s="265"/>
      <c r="O176" s="265"/>
      <c r="P176" s="265"/>
      <c r="Q176" s="265"/>
      <c r="R176" s="265"/>
      <c r="S176" s="265"/>
      <c r="T176" s="265"/>
      <c r="U176" s="265"/>
      <c r="V176" s="265"/>
      <c r="W176" s="265"/>
      <c r="X176" s="265"/>
      <c r="Y176" s="265"/>
      <c r="Z176" s="265"/>
      <c r="AA176" s="265"/>
      <c r="AB176" s="265"/>
      <c r="AC176" s="265"/>
      <c r="AD176" s="265"/>
      <c r="AE176" s="265"/>
      <c r="AF176" s="265"/>
      <c r="AG176" s="265"/>
      <c r="AH176" s="267"/>
      <c r="AI176" s="267"/>
    </row>
    <row r="177" spans="1:35" ht="14.25" customHeight="1" x14ac:dyDescent="0.45">
      <c r="A177" s="265"/>
      <c r="B177" s="265"/>
      <c r="C177" s="265"/>
      <c r="D177" s="265"/>
      <c r="E177" s="265"/>
      <c r="F177" s="265"/>
      <c r="G177" s="265"/>
      <c r="H177" s="265"/>
      <c r="I177" s="265"/>
      <c r="J177" s="265"/>
      <c r="K177" s="265"/>
      <c r="L177" s="265"/>
      <c r="M177" s="265"/>
      <c r="N177" s="265"/>
      <c r="O177" s="265"/>
      <c r="P177" s="265"/>
      <c r="Q177" s="265"/>
      <c r="R177" s="265"/>
      <c r="S177" s="265"/>
      <c r="T177" s="265"/>
      <c r="U177" s="265"/>
      <c r="V177" s="265"/>
      <c r="W177" s="265"/>
      <c r="X177" s="265"/>
      <c r="Y177" s="265"/>
      <c r="Z177" s="265"/>
      <c r="AA177" s="265"/>
      <c r="AB177" s="265"/>
      <c r="AC177" s="265"/>
      <c r="AD177" s="265"/>
      <c r="AE177" s="265"/>
      <c r="AF177" s="265"/>
      <c r="AG177" s="265"/>
      <c r="AH177" s="267"/>
      <c r="AI177" s="267"/>
    </row>
    <row r="178" spans="1:35" ht="14.25" customHeight="1" x14ac:dyDescent="0.45">
      <c r="A178" s="265"/>
      <c r="B178" s="265"/>
      <c r="C178" s="265"/>
      <c r="D178" s="265"/>
      <c r="E178" s="265"/>
      <c r="F178" s="265"/>
      <c r="G178" s="265"/>
      <c r="H178" s="265"/>
      <c r="I178" s="265"/>
      <c r="J178" s="265"/>
      <c r="K178" s="265"/>
      <c r="L178" s="265"/>
      <c r="M178" s="265"/>
      <c r="N178" s="265"/>
      <c r="O178" s="265"/>
      <c r="P178" s="265"/>
      <c r="Q178" s="265"/>
      <c r="R178" s="265"/>
      <c r="S178" s="265"/>
      <c r="T178" s="265"/>
      <c r="U178" s="265"/>
      <c r="V178" s="265"/>
      <c r="W178" s="265"/>
      <c r="X178" s="265"/>
      <c r="Y178" s="265"/>
      <c r="Z178" s="265"/>
      <c r="AA178" s="265"/>
      <c r="AB178" s="265"/>
      <c r="AC178" s="265"/>
      <c r="AD178" s="265"/>
      <c r="AE178" s="265"/>
      <c r="AF178" s="265"/>
      <c r="AG178" s="265"/>
      <c r="AH178" s="267"/>
      <c r="AI178" s="267"/>
    </row>
    <row r="179" spans="1:35" ht="14.25" customHeight="1" x14ac:dyDescent="0.45">
      <c r="A179" s="265"/>
      <c r="B179" s="265"/>
      <c r="C179" s="265"/>
      <c r="D179" s="265"/>
      <c r="E179" s="265"/>
      <c r="F179" s="265"/>
      <c r="G179" s="265"/>
      <c r="H179" s="265"/>
      <c r="I179" s="265"/>
      <c r="J179" s="265"/>
      <c r="K179" s="265"/>
      <c r="L179" s="265"/>
      <c r="M179" s="265"/>
      <c r="N179" s="265"/>
      <c r="O179" s="265"/>
      <c r="P179" s="265"/>
      <c r="Q179" s="265"/>
      <c r="R179" s="265"/>
      <c r="S179" s="265"/>
      <c r="T179" s="265"/>
      <c r="U179" s="265"/>
      <c r="V179" s="265"/>
      <c r="W179" s="265"/>
      <c r="X179" s="265"/>
      <c r="Y179" s="265"/>
      <c r="Z179" s="265"/>
      <c r="AA179" s="265"/>
      <c r="AB179" s="265"/>
      <c r="AC179" s="265"/>
      <c r="AD179" s="265"/>
      <c r="AE179" s="265"/>
      <c r="AF179" s="265"/>
      <c r="AG179" s="265"/>
      <c r="AH179" s="267"/>
      <c r="AI179" s="267"/>
    </row>
    <row r="180" spans="1:35" ht="14.25" customHeight="1" x14ac:dyDescent="0.45">
      <c r="A180" s="265"/>
      <c r="B180" s="265"/>
      <c r="C180" s="265"/>
      <c r="D180" s="265"/>
      <c r="E180" s="265"/>
      <c r="F180" s="265"/>
      <c r="G180" s="265"/>
      <c r="H180" s="265"/>
      <c r="I180" s="265"/>
      <c r="J180" s="265"/>
      <c r="K180" s="265"/>
      <c r="L180" s="265"/>
      <c r="M180" s="265"/>
      <c r="N180" s="265"/>
      <c r="O180" s="265"/>
      <c r="P180" s="265"/>
      <c r="Q180" s="265"/>
      <c r="R180" s="265"/>
      <c r="S180" s="265"/>
      <c r="T180" s="265"/>
      <c r="U180" s="265"/>
      <c r="V180" s="265"/>
      <c r="W180" s="265"/>
      <c r="X180" s="265"/>
      <c r="Y180" s="265"/>
      <c r="Z180" s="265"/>
      <c r="AA180" s="265"/>
      <c r="AB180" s="265"/>
      <c r="AC180" s="265"/>
      <c r="AD180" s="265"/>
      <c r="AE180" s="265"/>
      <c r="AF180" s="265"/>
      <c r="AG180" s="265"/>
      <c r="AH180" s="267"/>
      <c r="AI180" s="267"/>
    </row>
    <row r="181" spans="1:35" ht="14.25" customHeight="1" x14ac:dyDescent="0.45">
      <c r="A181" s="265"/>
      <c r="B181" s="265"/>
      <c r="C181" s="265"/>
      <c r="D181" s="265"/>
      <c r="E181" s="265"/>
      <c r="F181" s="265"/>
      <c r="G181" s="265"/>
      <c r="H181" s="265"/>
      <c r="I181" s="265"/>
      <c r="J181" s="265"/>
      <c r="K181" s="265"/>
      <c r="L181" s="265"/>
      <c r="M181" s="265"/>
      <c r="N181" s="265"/>
      <c r="O181" s="265"/>
      <c r="P181" s="265"/>
      <c r="Q181" s="265"/>
      <c r="R181" s="265"/>
      <c r="S181" s="265"/>
      <c r="T181" s="265"/>
      <c r="U181" s="265"/>
      <c r="V181" s="265"/>
      <c r="W181" s="265"/>
      <c r="X181" s="265"/>
      <c r="Y181" s="265"/>
      <c r="Z181" s="265"/>
      <c r="AA181" s="265"/>
      <c r="AB181" s="265"/>
      <c r="AC181" s="265"/>
      <c r="AD181" s="265"/>
      <c r="AE181" s="265"/>
      <c r="AF181" s="265"/>
      <c r="AG181" s="265"/>
      <c r="AH181" s="267"/>
      <c r="AI181" s="267"/>
    </row>
    <row r="182" spans="1:35" ht="14.25" customHeight="1" x14ac:dyDescent="0.45">
      <c r="A182" s="265"/>
      <c r="B182" s="265"/>
      <c r="C182" s="265"/>
      <c r="D182" s="265"/>
      <c r="E182" s="265"/>
      <c r="F182" s="265"/>
      <c r="G182" s="265"/>
      <c r="H182" s="265"/>
      <c r="I182" s="265"/>
      <c r="J182" s="265"/>
      <c r="K182" s="265"/>
      <c r="L182" s="265"/>
      <c r="M182" s="265"/>
      <c r="N182" s="265"/>
      <c r="O182" s="265"/>
      <c r="P182" s="265"/>
      <c r="Q182" s="265"/>
      <c r="R182" s="265"/>
      <c r="S182" s="265"/>
      <c r="T182" s="265"/>
      <c r="U182" s="265"/>
      <c r="V182" s="265"/>
      <c r="W182" s="265"/>
      <c r="X182" s="265"/>
      <c r="Y182" s="265"/>
      <c r="Z182" s="265"/>
      <c r="AA182" s="265"/>
      <c r="AB182" s="265"/>
      <c r="AC182" s="265"/>
      <c r="AD182" s="265"/>
      <c r="AE182" s="265"/>
      <c r="AF182" s="265"/>
      <c r="AG182" s="265"/>
      <c r="AH182" s="267"/>
      <c r="AI182" s="267"/>
    </row>
    <row r="183" spans="1:35" ht="14.25" customHeight="1" x14ac:dyDescent="0.45">
      <c r="A183" s="265"/>
      <c r="B183" s="265"/>
      <c r="C183" s="265"/>
      <c r="D183" s="265"/>
      <c r="E183" s="265"/>
      <c r="F183" s="265"/>
      <c r="G183" s="265"/>
      <c r="H183" s="265"/>
      <c r="I183" s="265"/>
      <c r="J183" s="265"/>
      <c r="K183" s="265"/>
      <c r="L183" s="265"/>
      <c r="M183" s="265"/>
      <c r="N183" s="265"/>
      <c r="O183" s="265"/>
      <c r="P183" s="265"/>
      <c r="Q183" s="265"/>
      <c r="R183" s="265"/>
      <c r="S183" s="265"/>
      <c r="T183" s="265"/>
      <c r="U183" s="265"/>
      <c r="V183" s="265"/>
      <c r="W183" s="265"/>
      <c r="X183" s="265"/>
      <c r="Y183" s="265"/>
      <c r="Z183" s="265"/>
      <c r="AA183" s="265"/>
      <c r="AB183" s="265"/>
      <c r="AC183" s="265"/>
      <c r="AD183" s="265"/>
      <c r="AE183" s="265"/>
      <c r="AF183" s="265"/>
      <c r="AG183" s="265"/>
      <c r="AH183" s="267"/>
      <c r="AI183" s="267"/>
    </row>
    <row r="184" spans="1:35" ht="14.25" customHeight="1" x14ac:dyDescent="0.45">
      <c r="A184" s="265"/>
      <c r="B184" s="265"/>
      <c r="C184" s="265"/>
      <c r="D184" s="265"/>
      <c r="E184" s="265"/>
      <c r="F184" s="265"/>
      <c r="G184" s="265"/>
      <c r="H184" s="265"/>
      <c r="I184" s="265"/>
      <c r="J184" s="265"/>
      <c r="K184" s="265"/>
      <c r="L184" s="265"/>
      <c r="M184" s="265"/>
      <c r="N184" s="265"/>
      <c r="O184" s="265"/>
      <c r="P184" s="265"/>
      <c r="Q184" s="265"/>
      <c r="R184" s="265"/>
      <c r="S184" s="265"/>
      <c r="T184" s="265"/>
      <c r="U184" s="265"/>
      <c r="V184" s="265"/>
      <c r="W184" s="265"/>
      <c r="X184" s="265"/>
      <c r="Y184" s="265"/>
      <c r="Z184" s="265"/>
      <c r="AA184" s="265"/>
      <c r="AB184" s="265"/>
      <c r="AC184" s="265"/>
      <c r="AD184" s="265"/>
      <c r="AE184" s="265"/>
      <c r="AF184" s="265"/>
      <c r="AG184" s="265"/>
      <c r="AH184" s="267"/>
      <c r="AI184" s="267"/>
    </row>
    <row r="185" spans="1:35" ht="14.25" customHeight="1" x14ac:dyDescent="0.45">
      <c r="A185" s="265"/>
      <c r="B185" s="265"/>
      <c r="C185" s="265"/>
      <c r="D185" s="265"/>
      <c r="E185" s="265"/>
      <c r="F185" s="265"/>
      <c r="G185" s="265"/>
      <c r="H185" s="265"/>
      <c r="I185" s="265"/>
      <c r="J185" s="265"/>
      <c r="K185" s="265"/>
      <c r="L185" s="265"/>
      <c r="M185" s="265"/>
      <c r="N185" s="265"/>
      <c r="O185" s="265"/>
      <c r="P185" s="265"/>
      <c r="Q185" s="265"/>
      <c r="R185" s="265"/>
      <c r="S185" s="265"/>
      <c r="T185" s="265"/>
      <c r="U185" s="265"/>
      <c r="V185" s="265"/>
      <c r="W185" s="265"/>
      <c r="X185" s="265"/>
      <c r="Y185" s="265"/>
      <c r="Z185" s="265"/>
      <c r="AA185" s="265"/>
      <c r="AB185" s="265"/>
      <c r="AC185" s="265"/>
      <c r="AD185" s="265"/>
      <c r="AE185" s="265"/>
      <c r="AF185" s="265"/>
      <c r="AG185" s="265"/>
      <c r="AH185" s="267"/>
      <c r="AI185" s="267"/>
    </row>
    <row r="186" spans="1:35" ht="14.25" customHeight="1" x14ac:dyDescent="0.45">
      <c r="A186" s="265"/>
      <c r="B186" s="265"/>
      <c r="C186" s="265"/>
      <c r="D186" s="265"/>
      <c r="E186" s="265"/>
      <c r="F186" s="265"/>
      <c r="G186" s="265"/>
      <c r="H186" s="265"/>
      <c r="I186" s="265"/>
      <c r="J186" s="265"/>
      <c r="K186" s="265"/>
      <c r="L186" s="265"/>
      <c r="M186" s="265"/>
      <c r="N186" s="265"/>
      <c r="O186" s="265"/>
      <c r="P186" s="265"/>
      <c r="Q186" s="265"/>
      <c r="R186" s="265"/>
      <c r="S186" s="265"/>
      <c r="T186" s="265"/>
      <c r="U186" s="265"/>
      <c r="V186" s="265"/>
      <c r="W186" s="265"/>
      <c r="X186" s="265"/>
      <c r="Y186" s="265"/>
      <c r="Z186" s="265"/>
      <c r="AA186" s="265"/>
      <c r="AB186" s="265"/>
      <c r="AC186" s="265"/>
      <c r="AD186" s="265"/>
      <c r="AE186" s="265"/>
      <c r="AF186" s="265"/>
      <c r="AG186" s="265"/>
      <c r="AH186" s="267"/>
      <c r="AI186" s="267"/>
    </row>
    <row r="187" spans="1:35" ht="14.25" customHeight="1" x14ac:dyDescent="0.45">
      <c r="A187" s="265"/>
      <c r="B187" s="265"/>
      <c r="C187" s="265"/>
      <c r="D187" s="265"/>
      <c r="E187" s="265"/>
      <c r="F187" s="265"/>
      <c r="G187" s="265"/>
      <c r="H187" s="265"/>
      <c r="I187" s="265"/>
      <c r="J187" s="265"/>
      <c r="K187" s="265"/>
      <c r="L187" s="265"/>
      <c r="M187" s="265"/>
      <c r="N187" s="265"/>
      <c r="O187" s="265"/>
      <c r="P187" s="265"/>
      <c r="Q187" s="265"/>
      <c r="R187" s="265"/>
      <c r="S187" s="265"/>
      <c r="T187" s="265"/>
      <c r="U187" s="265"/>
      <c r="V187" s="265"/>
      <c r="W187" s="265"/>
      <c r="X187" s="265"/>
      <c r="Y187" s="265"/>
      <c r="Z187" s="265"/>
      <c r="AA187" s="265"/>
      <c r="AB187" s="265"/>
      <c r="AC187" s="265"/>
      <c r="AD187" s="265"/>
      <c r="AE187" s="265"/>
      <c r="AF187" s="265"/>
      <c r="AG187" s="265"/>
      <c r="AH187" s="267"/>
      <c r="AI187" s="267"/>
    </row>
    <row r="188" spans="1:35" ht="14.25" customHeight="1" x14ac:dyDescent="0.45">
      <c r="A188" s="265"/>
      <c r="B188" s="265"/>
      <c r="C188" s="265"/>
      <c r="D188" s="265"/>
      <c r="E188" s="265"/>
      <c r="F188" s="265"/>
      <c r="G188" s="265"/>
      <c r="H188" s="265"/>
      <c r="I188" s="265"/>
      <c r="J188" s="265"/>
      <c r="K188" s="265"/>
      <c r="L188" s="265"/>
      <c r="M188" s="265"/>
      <c r="N188" s="265"/>
      <c r="O188" s="265"/>
      <c r="P188" s="265"/>
      <c r="Q188" s="265"/>
      <c r="R188" s="265"/>
      <c r="S188" s="265"/>
      <c r="T188" s="265"/>
      <c r="U188" s="265"/>
      <c r="V188" s="265"/>
      <c r="W188" s="265"/>
      <c r="X188" s="265"/>
      <c r="Y188" s="265"/>
      <c r="Z188" s="265"/>
      <c r="AA188" s="265"/>
      <c r="AB188" s="265"/>
      <c r="AC188" s="265"/>
      <c r="AD188" s="265"/>
      <c r="AE188" s="265"/>
      <c r="AF188" s="265"/>
      <c r="AG188" s="265"/>
      <c r="AH188" s="267"/>
      <c r="AI188" s="267"/>
    </row>
    <row r="189" spans="1:35" ht="14.25" customHeight="1" x14ac:dyDescent="0.45">
      <c r="A189" s="265"/>
      <c r="B189" s="265"/>
      <c r="C189" s="265"/>
      <c r="D189" s="265"/>
      <c r="E189" s="265"/>
      <c r="F189" s="265"/>
      <c r="G189" s="265"/>
      <c r="H189" s="265"/>
      <c r="I189" s="265"/>
      <c r="J189" s="265"/>
      <c r="K189" s="265"/>
      <c r="L189" s="265"/>
      <c r="M189" s="265"/>
      <c r="N189" s="265"/>
      <c r="O189" s="265"/>
      <c r="P189" s="265"/>
      <c r="Q189" s="265"/>
      <c r="R189" s="265"/>
      <c r="S189" s="265"/>
      <c r="T189" s="265"/>
      <c r="U189" s="265"/>
      <c r="V189" s="265"/>
      <c r="W189" s="265"/>
      <c r="X189" s="265"/>
      <c r="Y189" s="265"/>
      <c r="Z189" s="265"/>
      <c r="AA189" s="265"/>
      <c r="AB189" s="265"/>
      <c r="AC189" s="265"/>
      <c r="AD189" s="265"/>
      <c r="AE189" s="265"/>
      <c r="AF189" s="265"/>
      <c r="AG189" s="265"/>
      <c r="AH189" s="267"/>
      <c r="AI189" s="267"/>
    </row>
    <row r="190" spans="1:35" ht="14.25" customHeight="1" x14ac:dyDescent="0.45">
      <c r="A190" s="265"/>
      <c r="B190" s="265"/>
      <c r="C190" s="265"/>
      <c r="D190" s="265"/>
      <c r="E190" s="265"/>
      <c r="F190" s="265"/>
      <c r="G190" s="265"/>
      <c r="H190" s="265"/>
      <c r="I190" s="265"/>
      <c r="J190" s="265"/>
      <c r="K190" s="265"/>
      <c r="L190" s="265"/>
      <c r="M190" s="265"/>
      <c r="N190" s="265"/>
      <c r="O190" s="265"/>
      <c r="P190" s="265"/>
      <c r="Q190" s="265"/>
      <c r="R190" s="265"/>
      <c r="S190" s="265"/>
      <c r="T190" s="265"/>
      <c r="U190" s="265"/>
      <c r="V190" s="265"/>
      <c r="W190" s="265"/>
      <c r="X190" s="265"/>
      <c r="Y190" s="265"/>
      <c r="Z190" s="265"/>
      <c r="AA190" s="265"/>
      <c r="AB190" s="265"/>
      <c r="AC190" s="265"/>
      <c r="AD190" s="265"/>
      <c r="AE190" s="265"/>
      <c r="AF190" s="265"/>
      <c r="AG190" s="265"/>
      <c r="AH190" s="267"/>
      <c r="AI190" s="267"/>
    </row>
    <row r="191" spans="1:35" ht="14.25" customHeight="1" x14ac:dyDescent="0.45">
      <c r="A191" s="265"/>
      <c r="B191" s="265"/>
      <c r="C191" s="265"/>
      <c r="D191" s="265"/>
      <c r="E191" s="265"/>
      <c r="F191" s="265"/>
      <c r="G191" s="265"/>
      <c r="H191" s="265"/>
      <c r="I191" s="265"/>
      <c r="J191" s="265"/>
      <c r="K191" s="265"/>
      <c r="L191" s="265"/>
      <c r="M191" s="265"/>
      <c r="N191" s="265"/>
      <c r="O191" s="265"/>
      <c r="P191" s="265"/>
      <c r="Q191" s="265"/>
      <c r="R191" s="265"/>
      <c r="S191" s="265"/>
      <c r="T191" s="265"/>
      <c r="U191" s="265"/>
      <c r="V191" s="265"/>
      <c r="W191" s="265"/>
      <c r="X191" s="265"/>
      <c r="Y191" s="265"/>
      <c r="Z191" s="265"/>
      <c r="AA191" s="265"/>
      <c r="AB191" s="265"/>
      <c r="AC191" s="265"/>
      <c r="AD191" s="265"/>
      <c r="AE191" s="265"/>
      <c r="AF191" s="265"/>
      <c r="AG191" s="265"/>
      <c r="AH191" s="267"/>
      <c r="AI191" s="267"/>
    </row>
    <row r="192" spans="1:35" ht="14.25" customHeight="1" x14ac:dyDescent="0.45">
      <c r="A192" s="265"/>
      <c r="B192" s="265"/>
      <c r="C192" s="265"/>
      <c r="D192" s="265"/>
      <c r="E192" s="265"/>
      <c r="F192" s="265"/>
      <c r="G192" s="265"/>
      <c r="H192" s="265"/>
      <c r="I192" s="265"/>
      <c r="J192" s="265"/>
      <c r="K192" s="265"/>
      <c r="L192" s="265"/>
      <c r="M192" s="265"/>
      <c r="N192" s="265"/>
      <c r="O192" s="265"/>
      <c r="P192" s="265"/>
      <c r="Q192" s="265"/>
      <c r="R192" s="265"/>
      <c r="S192" s="265"/>
      <c r="T192" s="265"/>
      <c r="U192" s="265"/>
      <c r="V192" s="265"/>
      <c r="W192" s="265"/>
      <c r="X192" s="265"/>
      <c r="Y192" s="265"/>
      <c r="Z192" s="265"/>
      <c r="AA192" s="265"/>
      <c r="AB192" s="265"/>
      <c r="AC192" s="265"/>
      <c r="AD192" s="265"/>
      <c r="AE192" s="265"/>
      <c r="AF192" s="265"/>
      <c r="AG192" s="265"/>
      <c r="AH192" s="267"/>
      <c r="AI192" s="267"/>
    </row>
    <row r="193" spans="1:35" ht="14.25" customHeight="1" x14ac:dyDescent="0.45">
      <c r="A193" s="265"/>
      <c r="B193" s="265"/>
      <c r="C193" s="265"/>
      <c r="D193" s="265"/>
      <c r="E193" s="265"/>
      <c r="F193" s="265"/>
      <c r="G193" s="265"/>
      <c r="H193" s="265"/>
      <c r="I193" s="265"/>
      <c r="J193" s="265"/>
      <c r="K193" s="265"/>
      <c r="L193" s="265"/>
      <c r="M193" s="265"/>
      <c r="N193" s="265"/>
      <c r="O193" s="265"/>
      <c r="P193" s="265"/>
      <c r="Q193" s="265"/>
      <c r="R193" s="265"/>
      <c r="S193" s="265"/>
      <c r="T193" s="265"/>
      <c r="U193" s="265"/>
      <c r="V193" s="265"/>
      <c r="W193" s="265"/>
      <c r="X193" s="265"/>
      <c r="Y193" s="265"/>
      <c r="Z193" s="265"/>
      <c r="AA193" s="265"/>
      <c r="AB193" s="265"/>
      <c r="AC193" s="265"/>
      <c r="AD193" s="265"/>
      <c r="AE193" s="265"/>
      <c r="AF193" s="265"/>
      <c r="AG193" s="265"/>
      <c r="AH193" s="267"/>
      <c r="AI193" s="267"/>
    </row>
    <row r="194" spans="1:35" ht="14.25" customHeight="1" x14ac:dyDescent="0.45">
      <c r="A194" s="265"/>
      <c r="B194" s="265"/>
      <c r="C194" s="265"/>
      <c r="D194" s="265"/>
      <c r="E194" s="265"/>
      <c r="F194" s="265"/>
      <c r="G194" s="265"/>
      <c r="H194" s="265"/>
      <c r="I194" s="265"/>
      <c r="J194" s="265"/>
      <c r="K194" s="265"/>
      <c r="L194" s="265"/>
      <c r="M194" s="265"/>
      <c r="N194" s="265"/>
      <c r="O194" s="265"/>
      <c r="P194" s="265"/>
      <c r="Q194" s="265"/>
      <c r="R194" s="265"/>
      <c r="S194" s="265"/>
      <c r="T194" s="265"/>
      <c r="U194" s="265"/>
      <c r="V194" s="265"/>
      <c r="W194" s="265"/>
      <c r="X194" s="265"/>
      <c r="Y194" s="265"/>
      <c r="Z194" s="265"/>
      <c r="AA194" s="265"/>
      <c r="AB194" s="265"/>
      <c r="AC194" s="265"/>
      <c r="AD194" s="265"/>
      <c r="AE194" s="265"/>
      <c r="AF194" s="265"/>
      <c r="AG194" s="265"/>
      <c r="AH194" s="267"/>
      <c r="AI194" s="267"/>
    </row>
    <row r="195" spans="1:35" ht="14.25" customHeight="1" x14ac:dyDescent="0.45">
      <c r="A195" s="265"/>
      <c r="B195" s="265"/>
      <c r="C195" s="265"/>
      <c r="D195" s="265"/>
      <c r="E195" s="265"/>
      <c r="F195" s="265"/>
      <c r="G195" s="265"/>
      <c r="H195" s="265"/>
      <c r="I195" s="265"/>
      <c r="J195" s="265"/>
      <c r="K195" s="265"/>
      <c r="L195" s="265"/>
      <c r="M195" s="265"/>
      <c r="N195" s="265"/>
      <c r="O195" s="265"/>
      <c r="P195" s="265"/>
      <c r="Q195" s="265"/>
      <c r="R195" s="265"/>
      <c r="S195" s="265"/>
      <c r="T195" s="265"/>
      <c r="U195" s="265"/>
      <c r="V195" s="265"/>
      <c r="W195" s="265"/>
      <c r="X195" s="265"/>
      <c r="Y195" s="265"/>
      <c r="Z195" s="265"/>
      <c r="AA195" s="265"/>
      <c r="AB195" s="265"/>
      <c r="AC195" s="265"/>
      <c r="AD195" s="265"/>
      <c r="AE195" s="265"/>
      <c r="AF195" s="265"/>
      <c r="AG195" s="265"/>
      <c r="AH195" s="267"/>
      <c r="AI195" s="267"/>
    </row>
    <row r="196" spans="1:35" ht="14.25" customHeight="1" x14ac:dyDescent="0.45">
      <c r="A196" s="265"/>
      <c r="B196" s="265"/>
      <c r="C196" s="265"/>
      <c r="D196" s="265"/>
      <c r="E196" s="265"/>
      <c r="F196" s="265"/>
      <c r="G196" s="265"/>
      <c r="H196" s="265"/>
      <c r="I196" s="265"/>
      <c r="J196" s="265"/>
      <c r="K196" s="265"/>
      <c r="L196" s="265"/>
      <c r="M196" s="265"/>
      <c r="N196" s="265"/>
      <c r="O196" s="265"/>
      <c r="P196" s="265"/>
      <c r="Q196" s="265"/>
      <c r="R196" s="265"/>
      <c r="S196" s="265"/>
      <c r="T196" s="265"/>
      <c r="U196" s="265"/>
      <c r="V196" s="265"/>
      <c r="W196" s="265"/>
      <c r="X196" s="265"/>
      <c r="Y196" s="265"/>
      <c r="Z196" s="265"/>
      <c r="AA196" s="265"/>
      <c r="AB196" s="265"/>
      <c r="AC196" s="265"/>
      <c r="AD196" s="265"/>
      <c r="AE196" s="265"/>
      <c r="AF196" s="265"/>
      <c r="AG196" s="265"/>
      <c r="AH196" s="267"/>
      <c r="AI196" s="267"/>
    </row>
    <row r="197" spans="1:35" ht="14.25" customHeight="1" x14ac:dyDescent="0.45">
      <c r="A197" s="265"/>
      <c r="B197" s="265"/>
      <c r="C197" s="265"/>
      <c r="D197" s="265"/>
      <c r="E197" s="265"/>
      <c r="F197" s="265"/>
      <c r="G197" s="265"/>
      <c r="H197" s="265"/>
      <c r="I197" s="265"/>
      <c r="J197" s="265"/>
      <c r="K197" s="265"/>
      <c r="L197" s="265"/>
      <c r="M197" s="265"/>
      <c r="N197" s="265"/>
      <c r="O197" s="265"/>
      <c r="P197" s="265"/>
      <c r="Q197" s="265"/>
      <c r="R197" s="265"/>
      <c r="S197" s="265"/>
      <c r="T197" s="265"/>
      <c r="U197" s="265"/>
      <c r="V197" s="265"/>
      <c r="W197" s="265"/>
      <c r="X197" s="265"/>
      <c r="Y197" s="265"/>
      <c r="Z197" s="265"/>
      <c r="AA197" s="265"/>
      <c r="AB197" s="265"/>
      <c r="AC197" s="265"/>
      <c r="AD197" s="265"/>
      <c r="AE197" s="265"/>
      <c r="AF197" s="265"/>
      <c r="AG197" s="265"/>
      <c r="AH197" s="267"/>
      <c r="AI197" s="267"/>
    </row>
    <row r="198" spans="1:35" ht="14.25" customHeight="1" x14ac:dyDescent="0.45">
      <c r="A198" s="265"/>
      <c r="B198" s="265"/>
      <c r="C198" s="265"/>
      <c r="D198" s="265"/>
      <c r="E198" s="265"/>
      <c r="F198" s="265"/>
      <c r="G198" s="265"/>
      <c r="H198" s="265"/>
      <c r="I198" s="265"/>
      <c r="J198" s="265"/>
      <c r="K198" s="265"/>
      <c r="L198" s="265"/>
      <c r="M198" s="265"/>
      <c r="N198" s="265"/>
      <c r="O198" s="265"/>
      <c r="P198" s="265"/>
      <c r="Q198" s="265"/>
      <c r="R198" s="265"/>
      <c r="S198" s="265"/>
      <c r="T198" s="265"/>
      <c r="U198" s="265"/>
      <c r="V198" s="265"/>
      <c r="W198" s="265"/>
      <c r="X198" s="265"/>
      <c r="Y198" s="265"/>
      <c r="Z198" s="265"/>
      <c r="AA198" s="265"/>
      <c r="AB198" s="265"/>
      <c r="AC198" s="265"/>
      <c r="AD198" s="265"/>
      <c r="AE198" s="265"/>
      <c r="AF198" s="265"/>
      <c r="AG198" s="265"/>
      <c r="AH198" s="267"/>
      <c r="AI198" s="267"/>
    </row>
    <row r="199" spans="1:35" ht="14.25" customHeight="1" x14ac:dyDescent="0.45">
      <c r="A199" s="265"/>
      <c r="B199" s="265"/>
      <c r="C199" s="265"/>
      <c r="D199" s="265"/>
      <c r="E199" s="265"/>
      <c r="F199" s="265"/>
      <c r="G199" s="265"/>
      <c r="H199" s="265"/>
      <c r="I199" s="265"/>
      <c r="J199" s="265"/>
      <c r="K199" s="265"/>
      <c r="L199" s="265"/>
      <c r="M199" s="265"/>
      <c r="N199" s="265"/>
      <c r="O199" s="265"/>
      <c r="P199" s="265"/>
      <c r="Q199" s="265"/>
      <c r="R199" s="265"/>
      <c r="S199" s="265"/>
      <c r="T199" s="265"/>
      <c r="U199" s="265"/>
      <c r="V199" s="265"/>
      <c r="W199" s="265"/>
      <c r="X199" s="265"/>
      <c r="Y199" s="265"/>
      <c r="Z199" s="265"/>
      <c r="AA199" s="265"/>
      <c r="AB199" s="265"/>
      <c r="AC199" s="265"/>
      <c r="AD199" s="265"/>
      <c r="AE199" s="265"/>
      <c r="AF199" s="265"/>
      <c r="AG199" s="265"/>
      <c r="AH199" s="267"/>
      <c r="AI199" s="267"/>
    </row>
    <row r="200" spans="1:35" ht="14.25" customHeight="1" x14ac:dyDescent="0.45">
      <c r="A200" s="265"/>
      <c r="B200" s="265"/>
      <c r="C200" s="265"/>
      <c r="D200" s="265"/>
      <c r="E200" s="265"/>
      <c r="F200" s="265"/>
      <c r="G200" s="265"/>
      <c r="H200" s="265"/>
      <c r="I200" s="265"/>
      <c r="J200" s="265"/>
      <c r="K200" s="265"/>
      <c r="L200" s="265"/>
      <c r="M200" s="265"/>
      <c r="N200" s="265"/>
      <c r="O200" s="265"/>
      <c r="P200" s="265"/>
      <c r="Q200" s="265"/>
      <c r="R200" s="265"/>
      <c r="S200" s="265"/>
      <c r="T200" s="265"/>
      <c r="U200" s="265"/>
      <c r="V200" s="265"/>
      <c r="W200" s="265"/>
      <c r="X200" s="265"/>
      <c r="Y200" s="265"/>
      <c r="Z200" s="265"/>
      <c r="AA200" s="265"/>
      <c r="AB200" s="265"/>
      <c r="AC200" s="265"/>
      <c r="AD200" s="265"/>
      <c r="AE200" s="265"/>
      <c r="AF200" s="265"/>
      <c r="AG200" s="265"/>
      <c r="AH200" s="267"/>
      <c r="AI200" s="267"/>
    </row>
    <row r="201" spans="1:35" ht="14.25" customHeight="1" x14ac:dyDescent="0.45">
      <c r="A201" s="265"/>
      <c r="B201" s="265"/>
      <c r="C201" s="265"/>
      <c r="D201" s="265"/>
      <c r="E201" s="265"/>
      <c r="F201" s="265"/>
      <c r="G201" s="265"/>
      <c r="H201" s="265"/>
      <c r="I201" s="265"/>
      <c r="J201" s="265"/>
      <c r="K201" s="265"/>
      <c r="L201" s="265"/>
      <c r="M201" s="265"/>
      <c r="N201" s="265"/>
      <c r="O201" s="265"/>
      <c r="P201" s="265"/>
      <c r="Q201" s="265"/>
      <c r="R201" s="265"/>
      <c r="S201" s="265"/>
      <c r="T201" s="265"/>
      <c r="U201" s="265"/>
      <c r="V201" s="265"/>
      <c r="W201" s="265"/>
      <c r="X201" s="265"/>
      <c r="Y201" s="265"/>
      <c r="Z201" s="265"/>
      <c r="AA201" s="265"/>
      <c r="AB201" s="265"/>
      <c r="AC201" s="265"/>
      <c r="AD201" s="265"/>
      <c r="AE201" s="265"/>
      <c r="AF201" s="265"/>
      <c r="AG201" s="265"/>
      <c r="AH201" s="267"/>
      <c r="AI201" s="267"/>
    </row>
    <row r="202" spans="1:35" ht="14.25" customHeight="1" x14ac:dyDescent="0.45">
      <c r="A202" s="265"/>
      <c r="B202" s="265"/>
      <c r="C202" s="265"/>
      <c r="D202" s="265"/>
      <c r="E202" s="265"/>
      <c r="F202" s="265"/>
      <c r="G202" s="265"/>
      <c r="H202" s="265"/>
      <c r="I202" s="265"/>
      <c r="J202" s="265"/>
      <c r="K202" s="265"/>
      <c r="L202" s="265"/>
      <c r="M202" s="265"/>
      <c r="N202" s="265"/>
      <c r="O202" s="265"/>
      <c r="P202" s="265"/>
      <c r="Q202" s="265"/>
      <c r="R202" s="265"/>
      <c r="S202" s="265"/>
      <c r="T202" s="265"/>
      <c r="U202" s="265"/>
      <c r="V202" s="265"/>
      <c r="W202" s="265"/>
      <c r="X202" s="265"/>
      <c r="Y202" s="265"/>
      <c r="Z202" s="265"/>
      <c r="AA202" s="265"/>
      <c r="AB202" s="265"/>
      <c r="AC202" s="265"/>
      <c r="AD202" s="265"/>
      <c r="AE202" s="265"/>
      <c r="AF202" s="265"/>
      <c r="AG202" s="265"/>
      <c r="AH202" s="267"/>
      <c r="AI202" s="267"/>
    </row>
    <row r="203" spans="1:35" ht="14.25" customHeight="1" x14ac:dyDescent="0.45">
      <c r="A203" s="265"/>
      <c r="B203" s="265"/>
      <c r="C203" s="265"/>
      <c r="D203" s="265"/>
      <c r="E203" s="265"/>
      <c r="F203" s="265"/>
      <c r="G203" s="265"/>
      <c r="H203" s="265"/>
      <c r="I203" s="265"/>
      <c r="J203" s="265"/>
      <c r="K203" s="265"/>
      <c r="L203" s="265"/>
      <c r="M203" s="265"/>
      <c r="N203" s="265"/>
      <c r="O203" s="265"/>
      <c r="P203" s="265"/>
      <c r="Q203" s="265"/>
      <c r="R203" s="265"/>
      <c r="S203" s="265"/>
      <c r="T203" s="265"/>
      <c r="U203" s="265"/>
      <c r="V203" s="265"/>
      <c r="W203" s="265"/>
      <c r="X203" s="265"/>
      <c r="Y203" s="265"/>
      <c r="Z203" s="265"/>
      <c r="AA203" s="265"/>
      <c r="AB203" s="265"/>
      <c r="AC203" s="265"/>
      <c r="AD203" s="265"/>
      <c r="AE203" s="265"/>
      <c r="AF203" s="265"/>
      <c r="AG203" s="265"/>
      <c r="AH203" s="267"/>
      <c r="AI203" s="267"/>
    </row>
    <row r="204" spans="1:35" ht="14.25" customHeight="1" x14ac:dyDescent="0.45">
      <c r="A204" s="265"/>
      <c r="B204" s="265"/>
      <c r="C204" s="265"/>
      <c r="D204" s="265"/>
      <c r="E204" s="265"/>
      <c r="F204" s="265"/>
      <c r="G204" s="265"/>
      <c r="H204" s="265"/>
      <c r="I204" s="265"/>
      <c r="J204" s="265"/>
      <c r="K204" s="265"/>
      <c r="L204" s="265"/>
      <c r="M204" s="265"/>
      <c r="N204" s="265"/>
      <c r="O204" s="265"/>
      <c r="P204" s="265"/>
      <c r="Q204" s="265"/>
      <c r="R204" s="265"/>
      <c r="S204" s="265"/>
      <c r="T204" s="265"/>
      <c r="U204" s="265"/>
      <c r="V204" s="265"/>
      <c r="W204" s="265"/>
      <c r="X204" s="265"/>
      <c r="Y204" s="265"/>
      <c r="Z204" s="265"/>
      <c r="AA204" s="265"/>
      <c r="AB204" s="265"/>
      <c r="AC204" s="265"/>
      <c r="AD204" s="265"/>
      <c r="AE204" s="265"/>
      <c r="AF204" s="265"/>
      <c r="AG204" s="265"/>
      <c r="AH204" s="267"/>
      <c r="AI204" s="267"/>
    </row>
    <row r="205" spans="1:35" ht="14.25" customHeight="1" x14ac:dyDescent="0.45">
      <c r="A205" s="265"/>
      <c r="B205" s="265"/>
      <c r="C205" s="265"/>
      <c r="D205" s="265"/>
      <c r="E205" s="265"/>
      <c r="F205" s="265"/>
      <c r="G205" s="265"/>
      <c r="H205" s="265"/>
      <c r="I205" s="265"/>
      <c r="J205" s="265"/>
      <c r="K205" s="265"/>
      <c r="L205" s="265"/>
      <c r="M205" s="265"/>
      <c r="N205" s="265"/>
      <c r="O205" s="265"/>
      <c r="P205" s="265"/>
      <c r="Q205" s="265"/>
      <c r="R205" s="265"/>
      <c r="S205" s="265"/>
      <c r="T205" s="265"/>
      <c r="U205" s="265"/>
      <c r="V205" s="265"/>
      <c r="W205" s="265"/>
      <c r="X205" s="265"/>
      <c r="Y205" s="265"/>
      <c r="Z205" s="265"/>
      <c r="AA205" s="265"/>
      <c r="AB205" s="265"/>
      <c r="AC205" s="265"/>
      <c r="AD205" s="265"/>
      <c r="AE205" s="265"/>
      <c r="AF205" s="265"/>
      <c r="AG205" s="265"/>
      <c r="AH205" s="267"/>
      <c r="AI205" s="267"/>
    </row>
    <row r="206" spans="1:35" ht="14.25" customHeight="1" x14ac:dyDescent="0.45">
      <c r="A206" s="265"/>
      <c r="B206" s="265"/>
      <c r="C206" s="265"/>
      <c r="D206" s="265"/>
      <c r="E206" s="265"/>
      <c r="F206" s="265"/>
      <c r="G206" s="265"/>
      <c r="H206" s="265"/>
      <c r="I206" s="265"/>
      <c r="J206" s="265"/>
      <c r="K206" s="265"/>
      <c r="L206" s="265"/>
      <c r="M206" s="265"/>
      <c r="N206" s="265"/>
      <c r="O206" s="265"/>
      <c r="P206" s="265"/>
      <c r="Q206" s="265"/>
      <c r="R206" s="265"/>
      <c r="S206" s="265"/>
      <c r="T206" s="265"/>
      <c r="U206" s="265"/>
      <c r="V206" s="265"/>
      <c r="W206" s="265"/>
      <c r="X206" s="265"/>
      <c r="Y206" s="265"/>
      <c r="Z206" s="265"/>
      <c r="AA206" s="265"/>
      <c r="AB206" s="265"/>
      <c r="AC206" s="265"/>
      <c r="AD206" s="265"/>
      <c r="AE206" s="265"/>
      <c r="AF206" s="265"/>
      <c r="AG206" s="265"/>
      <c r="AH206" s="267"/>
      <c r="AI206" s="267"/>
    </row>
    <row r="207" spans="1:35" ht="14.25" customHeight="1" x14ac:dyDescent="0.45">
      <c r="A207" s="265"/>
      <c r="B207" s="265"/>
      <c r="C207" s="265"/>
      <c r="D207" s="265"/>
      <c r="E207" s="265"/>
      <c r="F207" s="265"/>
      <c r="G207" s="265"/>
      <c r="H207" s="265"/>
      <c r="I207" s="265"/>
      <c r="J207" s="265"/>
      <c r="K207" s="265"/>
      <c r="L207" s="265"/>
      <c r="M207" s="265"/>
      <c r="N207" s="265"/>
      <c r="O207" s="265"/>
      <c r="P207" s="265"/>
      <c r="Q207" s="265"/>
      <c r="R207" s="265"/>
      <c r="S207" s="265"/>
      <c r="T207" s="265"/>
      <c r="U207" s="265"/>
      <c r="V207" s="265"/>
      <c r="W207" s="265"/>
      <c r="X207" s="265"/>
      <c r="Y207" s="265"/>
      <c r="Z207" s="265"/>
      <c r="AA207" s="265"/>
      <c r="AB207" s="265"/>
      <c r="AC207" s="265"/>
      <c r="AD207" s="265"/>
      <c r="AE207" s="265"/>
      <c r="AF207" s="265"/>
      <c r="AG207" s="265"/>
      <c r="AH207" s="267"/>
      <c r="AI207" s="267"/>
    </row>
    <row r="208" spans="1:35" ht="14.25" customHeight="1" x14ac:dyDescent="0.45">
      <c r="A208" s="265"/>
      <c r="B208" s="265"/>
      <c r="C208" s="265"/>
      <c r="D208" s="265"/>
      <c r="E208" s="265"/>
      <c r="F208" s="265"/>
      <c r="G208" s="265"/>
      <c r="H208" s="265"/>
      <c r="I208" s="265"/>
      <c r="J208" s="265"/>
      <c r="K208" s="265"/>
      <c r="L208" s="265"/>
      <c r="M208" s="265"/>
      <c r="N208" s="265"/>
      <c r="O208" s="265"/>
      <c r="P208" s="265"/>
      <c r="Q208" s="265"/>
      <c r="R208" s="265"/>
      <c r="S208" s="265"/>
      <c r="T208" s="265"/>
      <c r="U208" s="265"/>
      <c r="V208" s="265"/>
      <c r="W208" s="265"/>
      <c r="X208" s="265"/>
      <c r="Y208" s="265"/>
      <c r="Z208" s="265"/>
      <c r="AA208" s="265"/>
      <c r="AB208" s="265"/>
      <c r="AC208" s="265"/>
      <c r="AD208" s="265"/>
      <c r="AE208" s="265"/>
      <c r="AF208" s="265"/>
      <c r="AG208" s="265"/>
      <c r="AH208" s="267"/>
      <c r="AI208" s="267"/>
    </row>
    <row r="209" spans="1:35" ht="14.25" customHeight="1" x14ac:dyDescent="0.45">
      <c r="A209" s="265"/>
      <c r="B209" s="265"/>
      <c r="C209" s="265"/>
      <c r="D209" s="265"/>
      <c r="E209" s="265"/>
      <c r="F209" s="265"/>
      <c r="G209" s="265"/>
      <c r="H209" s="265"/>
      <c r="I209" s="265"/>
      <c r="J209" s="265"/>
      <c r="K209" s="265"/>
      <c r="L209" s="265"/>
      <c r="M209" s="265"/>
      <c r="N209" s="265"/>
      <c r="O209" s="265"/>
      <c r="P209" s="265"/>
      <c r="Q209" s="265"/>
      <c r="R209" s="265"/>
      <c r="S209" s="265"/>
      <c r="T209" s="265"/>
      <c r="U209" s="265"/>
      <c r="V209" s="265"/>
      <c r="W209" s="265"/>
      <c r="X209" s="265"/>
      <c r="Y209" s="265"/>
      <c r="Z209" s="265"/>
      <c r="AA209" s="265"/>
      <c r="AB209" s="265"/>
      <c r="AC209" s="265"/>
      <c r="AD209" s="265"/>
      <c r="AE209" s="265"/>
      <c r="AF209" s="265"/>
      <c r="AG209" s="265"/>
      <c r="AH209" s="267"/>
      <c r="AI209" s="267"/>
    </row>
    <row r="210" spans="1:35" ht="14.25" customHeight="1" x14ac:dyDescent="0.45">
      <c r="A210" s="265"/>
      <c r="B210" s="265"/>
      <c r="C210" s="265"/>
      <c r="D210" s="265"/>
      <c r="E210" s="265"/>
      <c r="F210" s="265"/>
      <c r="G210" s="265"/>
      <c r="H210" s="265"/>
      <c r="I210" s="265"/>
      <c r="J210" s="265"/>
      <c r="K210" s="265"/>
      <c r="L210" s="265"/>
      <c r="M210" s="265"/>
      <c r="N210" s="265"/>
      <c r="O210" s="265"/>
      <c r="P210" s="265"/>
      <c r="Q210" s="265"/>
      <c r="R210" s="265"/>
      <c r="S210" s="265"/>
      <c r="T210" s="265"/>
      <c r="U210" s="265"/>
      <c r="V210" s="265"/>
      <c r="W210" s="265"/>
      <c r="X210" s="265"/>
      <c r="Y210" s="265"/>
      <c r="Z210" s="265"/>
      <c r="AA210" s="265"/>
      <c r="AB210" s="265"/>
      <c r="AC210" s="265"/>
      <c r="AD210" s="265"/>
      <c r="AE210" s="265"/>
      <c r="AF210" s="265"/>
      <c r="AG210" s="265"/>
      <c r="AH210" s="267"/>
      <c r="AI210" s="267"/>
    </row>
    <row r="211" spans="1:35" ht="14.25" customHeight="1" x14ac:dyDescent="0.45">
      <c r="A211" s="265"/>
      <c r="B211" s="265"/>
      <c r="C211" s="265"/>
      <c r="D211" s="265"/>
      <c r="E211" s="265"/>
      <c r="F211" s="265"/>
      <c r="G211" s="265"/>
      <c r="H211" s="265"/>
      <c r="I211" s="265"/>
      <c r="J211" s="265"/>
      <c r="K211" s="265"/>
      <c r="L211" s="265"/>
      <c r="M211" s="265"/>
      <c r="N211" s="265"/>
      <c r="O211" s="265"/>
      <c r="P211" s="265"/>
      <c r="Q211" s="265"/>
      <c r="R211" s="265"/>
      <c r="S211" s="265"/>
      <c r="T211" s="265"/>
      <c r="U211" s="265"/>
      <c r="V211" s="265"/>
      <c r="W211" s="265"/>
      <c r="X211" s="265"/>
      <c r="Y211" s="265"/>
      <c r="Z211" s="265"/>
      <c r="AA211" s="265"/>
      <c r="AB211" s="265"/>
      <c r="AC211" s="265"/>
      <c r="AD211" s="265"/>
      <c r="AE211" s="265"/>
      <c r="AF211" s="265"/>
      <c r="AG211" s="265"/>
      <c r="AH211" s="267"/>
      <c r="AI211" s="267"/>
    </row>
    <row r="212" spans="1:35" ht="14.25" customHeight="1" x14ac:dyDescent="0.45">
      <c r="A212" s="265"/>
      <c r="B212" s="265"/>
      <c r="C212" s="265"/>
      <c r="D212" s="265"/>
      <c r="E212" s="265"/>
      <c r="F212" s="265"/>
      <c r="G212" s="265"/>
      <c r="H212" s="265"/>
      <c r="I212" s="265"/>
      <c r="J212" s="265"/>
      <c r="K212" s="265"/>
      <c r="L212" s="265"/>
      <c r="M212" s="265"/>
      <c r="N212" s="265"/>
      <c r="O212" s="265"/>
      <c r="P212" s="265"/>
      <c r="Q212" s="265"/>
      <c r="R212" s="265"/>
      <c r="S212" s="265"/>
      <c r="T212" s="265"/>
      <c r="U212" s="265"/>
      <c r="V212" s="265"/>
      <c r="W212" s="265"/>
      <c r="X212" s="265"/>
      <c r="Y212" s="265"/>
      <c r="Z212" s="265"/>
      <c r="AA212" s="265"/>
      <c r="AB212" s="265"/>
      <c r="AC212" s="265"/>
      <c r="AD212" s="265"/>
      <c r="AE212" s="265"/>
      <c r="AF212" s="265"/>
      <c r="AG212" s="265"/>
      <c r="AH212" s="267"/>
      <c r="AI212" s="267"/>
    </row>
    <row r="213" spans="1:35" ht="14.25" customHeight="1" x14ac:dyDescent="0.45">
      <c r="A213" s="265"/>
      <c r="B213" s="265"/>
      <c r="C213" s="265"/>
      <c r="D213" s="265"/>
      <c r="E213" s="265"/>
      <c r="F213" s="265"/>
      <c r="G213" s="265"/>
      <c r="H213" s="265"/>
      <c r="I213" s="265"/>
      <c r="J213" s="265"/>
      <c r="K213" s="265"/>
      <c r="L213" s="265"/>
      <c r="M213" s="265"/>
      <c r="N213" s="265"/>
      <c r="O213" s="265"/>
      <c r="P213" s="265"/>
      <c r="Q213" s="265"/>
      <c r="R213" s="265"/>
      <c r="S213" s="265"/>
      <c r="T213" s="265"/>
      <c r="U213" s="265"/>
      <c r="V213" s="265"/>
      <c r="W213" s="265"/>
      <c r="X213" s="265"/>
      <c r="Y213" s="265"/>
      <c r="Z213" s="265"/>
      <c r="AA213" s="265"/>
      <c r="AB213" s="265"/>
      <c r="AC213" s="265"/>
      <c r="AD213" s="265"/>
      <c r="AE213" s="265"/>
      <c r="AF213" s="265"/>
      <c r="AG213" s="265"/>
      <c r="AH213" s="267"/>
      <c r="AI213" s="267"/>
    </row>
    <row r="214" spans="1:35" ht="14.25" customHeight="1" x14ac:dyDescent="0.45">
      <c r="A214" s="265"/>
      <c r="B214" s="265"/>
      <c r="C214" s="265"/>
      <c r="D214" s="265"/>
      <c r="E214" s="265"/>
      <c r="F214" s="265"/>
      <c r="G214" s="265"/>
      <c r="H214" s="265"/>
      <c r="I214" s="265"/>
      <c r="J214" s="265"/>
      <c r="K214" s="265"/>
      <c r="L214" s="265"/>
      <c r="M214" s="265"/>
      <c r="N214" s="265"/>
      <c r="O214" s="265"/>
      <c r="P214" s="265"/>
      <c r="Q214" s="265"/>
      <c r="R214" s="265"/>
      <c r="S214" s="265"/>
      <c r="T214" s="265"/>
      <c r="U214" s="265"/>
      <c r="V214" s="265"/>
      <c r="W214" s="265"/>
      <c r="X214" s="265"/>
      <c r="Y214" s="265"/>
      <c r="Z214" s="265"/>
      <c r="AA214" s="265"/>
      <c r="AB214" s="265"/>
      <c r="AC214" s="265"/>
      <c r="AD214" s="265"/>
      <c r="AE214" s="265"/>
      <c r="AF214" s="265"/>
      <c r="AG214" s="265"/>
      <c r="AH214" s="267"/>
      <c r="AI214" s="267"/>
    </row>
    <row r="215" spans="1:35" ht="14.25" customHeight="1" x14ac:dyDescent="0.45">
      <c r="A215" s="265"/>
      <c r="B215" s="265"/>
      <c r="C215" s="265"/>
      <c r="D215" s="265"/>
      <c r="E215" s="265"/>
      <c r="F215" s="265"/>
      <c r="G215" s="265"/>
      <c r="H215" s="265"/>
      <c r="I215" s="265"/>
      <c r="J215" s="265"/>
      <c r="K215" s="265"/>
      <c r="L215" s="265"/>
      <c r="M215" s="265"/>
      <c r="N215" s="265"/>
      <c r="O215" s="265"/>
      <c r="P215" s="265"/>
      <c r="Q215" s="265"/>
      <c r="R215" s="265"/>
      <c r="S215" s="265"/>
      <c r="T215" s="265"/>
      <c r="U215" s="265"/>
      <c r="V215" s="265"/>
      <c r="W215" s="265"/>
      <c r="X215" s="265"/>
      <c r="Y215" s="265"/>
      <c r="Z215" s="265"/>
      <c r="AA215" s="265"/>
      <c r="AB215" s="265"/>
      <c r="AC215" s="265"/>
      <c r="AD215" s="265"/>
      <c r="AE215" s="265"/>
      <c r="AF215" s="265"/>
      <c r="AG215" s="265"/>
      <c r="AH215" s="267"/>
      <c r="AI215" s="267"/>
    </row>
    <row r="216" spans="1:35" ht="14.25" customHeight="1" x14ac:dyDescent="0.45">
      <c r="A216" s="265"/>
      <c r="B216" s="265"/>
      <c r="C216" s="265"/>
      <c r="D216" s="265"/>
      <c r="E216" s="265"/>
      <c r="F216" s="265"/>
      <c r="G216" s="265"/>
      <c r="H216" s="265"/>
      <c r="I216" s="265"/>
      <c r="J216" s="265"/>
      <c r="K216" s="265"/>
      <c r="L216" s="265"/>
      <c r="M216" s="265"/>
      <c r="N216" s="265"/>
      <c r="O216" s="265"/>
      <c r="P216" s="265"/>
      <c r="Q216" s="265"/>
      <c r="R216" s="265"/>
      <c r="S216" s="265"/>
      <c r="T216" s="265"/>
      <c r="U216" s="265"/>
      <c r="V216" s="265"/>
      <c r="W216" s="265"/>
      <c r="X216" s="265"/>
      <c r="Y216" s="265"/>
      <c r="Z216" s="265"/>
      <c r="AA216" s="265"/>
      <c r="AB216" s="265"/>
      <c r="AC216" s="265"/>
      <c r="AD216" s="265"/>
      <c r="AE216" s="265"/>
      <c r="AF216" s="265"/>
      <c r="AG216" s="265"/>
      <c r="AH216" s="267"/>
      <c r="AI216" s="267"/>
    </row>
    <row r="217" spans="1:35" ht="14.25" customHeight="1" x14ac:dyDescent="0.45">
      <c r="A217" s="265"/>
      <c r="B217" s="265"/>
      <c r="C217" s="265"/>
      <c r="D217" s="265"/>
      <c r="E217" s="265"/>
      <c r="F217" s="265"/>
      <c r="G217" s="265"/>
      <c r="H217" s="265"/>
      <c r="I217" s="265"/>
      <c r="J217" s="265"/>
      <c r="K217" s="265"/>
      <c r="L217" s="265"/>
      <c r="M217" s="265"/>
      <c r="N217" s="265"/>
      <c r="O217" s="265"/>
      <c r="P217" s="265"/>
      <c r="Q217" s="265"/>
      <c r="R217" s="265"/>
      <c r="S217" s="265"/>
      <c r="T217" s="265"/>
      <c r="U217" s="265"/>
      <c r="V217" s="265"/>
      <c r="W217" s="265"/>
      <c r="X217" s="265"/>
      <c r="Y217" s="265"/>
      <c r="Z217" s="265"/>
      <c r="AA217" s="265"/>
      <c r="AB217" s="265"/>
      <c r="AC217" s="265"/>
      <c r="AD217" s="265"/>
      <c r="AE217" s="265"/>
      <c r="AF217" s="265"/>
      <c r="AG217" s="265"/>
      <c r="AH217" s="267"/>
      <c r="AI217" s="267"/>
    </row>
    <row r="218" spans="1:35" ht="14.25" customHeight="1" x14ac:dyDescent="0.45">
      <c r="A218" s="265"/>
      <c r="B218" s="265"/>
      <c r="C218" s="265"/>
      <c r="D218" s="265"/>
      <c r="E218" s="265"/>
      <c r="F218" s="265"/>
      <c r="G218" s="265"/>
      <c r="H218" s="265"/>
      <c r="I218" s="265"/>
      <c r="J218" s="265"/>
      <c r="K218" s="265"/>
      <c r="L218" s="265"/>
      <c r="M218" s="265"/>
      <c r="N218" s="265"/>
      <c r="O218" s="265"/>
      <c r="P218" s="265"/>
      <c r="Q218" s="265"/>
      <c r="R218" s="265"/>
      <c r="S218" s="265"/>
      <c r="T218" s="265"/>
      <c r="U218" s="265"/>
      <c r="V218" s="265"/>
      <c r="W218" s="265"/>
      <c r="X218" s="265"/>
      <c r="Y218" s="265"/>
      <c r="Z218" s="265"/>
      <c r="AA218" s="265"/>
      <c r="AB218" s="265"/>
      <c r="AC218" s="265"/>
      <c r="AD218" s="265"/>
      <c r="AE218" s="265"/>
      <c r="AF218" s="265"/>
      <c r="AG218" s="265"/>
      <c r="AH218" s="267"/>
      <c r="AI218" s="267"/>
    </row>
    <row r="219" spans="1:35" ht="14.25" customHeight="1" x14ac:dyDescent="0.45">
      <c r="A219" s="265"/>
      <c r="B219" s="265"/>
      <c r="C219" s="265"/>
      <c r="D219" s="265"/>
      <c r="E219" s="265"/>
      <c r="F219" s="265"/>
      <c r="G219" s="265"/>
      <c r="H219" s="265"/>
      <c r="I219" s="265"/>
      <c r="J219" s="265"/>
      <c r="K219" s="265"/>
      <c r="L219" s="265"/>
      <c r="M219" s="265"/>
      <c r="N219" s="265"/>
      <c r="O219" s="265"/>
      <c r="P219" s="265"/>
      <c r="Q219" s="265"/>
      <c r="R219" s="265"/>
      <c r="S219" s="265"/>
      <c r="T219" s="265"/>
      <c r="U219" s="265"/>
      <c r="V219" s="265"/>
      <c r="W219" s="265"/>
      <c r="X219" s="265"/>
      <c r="Y219" s="265"/>
      <c r="Z219" s="265"/>
      <c r="AA219" s="265"/>
      <c r="AB219" s="265"/>
      <c r="AC219" s="265"/>
      <c r="AD219" s="265"/>
      <c r="AE219" s="265"/>
      <c r="AF219" s="265"/>
      <c r="AG219" s="265"/>
      <c r="AH219" s="267"/>
      <c r="AI219" s="267"/>
    </row>
    <row r="220" spans="1:35" ht="14.25" customHeight="1" x14ac:dyDescent="0.45">
      <c r="A220" s="265"/>
      <c r="B220" s="265"/>
      <c r="C220" s="265"/>
      <c r="D220" s="265"/>
      <c r="E220" s="265"/>
      <c r="F220" s="265"/>
      <c r="G220" s="265"/>
      <c r="H220" s="265"/>
      <c r="I220" s="265"/>
      <c r="J220" s="265"/>
      <c r="K220" s="265"/>
      <c r="L220" s="265"/>
      <c r="M220" s="265"/>
      <c r="N220" s="265"/>
      <c r="O220" s="265"/>
      <c r="P220" s="265"/>
      <c r="Q220" s="265"/>
      <c r="R220" s="265"/>
      <c r="S220" s="265"/>
      <c r="T220" s="265"/>
      <c r="U220" s="265"/>
      <c r="V220" s="265"/>
      <c r="W220" s="265"/>
      <c r="X220" s="265"/>
      <c r="Y220" s="265"/>
      <c r="Z220" s="265"/>
      <c r="AA220" s="265"/>
      <c r="AB220" s="265"/>
      <c r="AC220" s="265"/>
      <c r="AD220" s="265"/>
      <c r="AE220" s="265"/>
      <c r="AF220" s="265"/>
      <c r="AG220" s="265"/>
      <c r="AH220" s="267"/>
      <c r="AI220" s="267"/>
    </row>
    <row r="221" spans="1:35" ht="14.25" customHeight="1" x14ac:dyDescent="0.45">
      <c r="A221" s="265"/>
      <c r="B221" s="265"/>
      <c r="C221" s="265"/>
      <c r="D221" s="265"/>
      <c r="E221" s="265"/>
      <c r="F221" s="265"/>
      <c r="G221" s="265"/>
      <c r="H221" s="265"/>
      <c r="I221" s="265"/>
      <c r="J221" s="265"/>
      <c r="K221" s="265"/>
      <c r="L221" s="265"/>
      <c r="M221" s="265"/>
      <c r="N221" s="265"/>
      <c r="O221" s="265"/>
      <c r="P221" s="265"/>
      <c r="Q221" s="265"/>
      <c r="R221" s="265"/>
      <c r="S221" s="265"/>
      <c r="T221" s="265"/>
      <c r="U221" s="265"/>
      <c r="V221" s="265"/>
      <c r="W221" s="265"/>
      <c r="X221" s="265"/>
      <c r="Y221" s="265"/>
      <c r="Z221" s="265"/>
      <c r="AA221" s="265"/>
      <c r="AB221" s="265"/>
      <c r="AC221" s="265"/>
      <c r="AD221" s="265"/>
      <c r="AE221" s="265"/>
      <c r="AF221" s="265"/>
      <c r="AG221" s="265"/>
      <c r="AH221" s="267"/>
      <c r="AI221" s="267"/>
    </row>
    <row r="222" spans="1:35" ht="14.25" customHeight="1" x14ac:dyDescent="0.45">
      <c r="A222" s="265"/>
      <c r="B222" s="265"/>
      <c r="C222" s="265"/>
      <c r="D222" s="265"/>
      <c r="E222" s="265"/>
      <c r="F222" s="265"/>
      <c r="G222" s="265"/>
      <c r="H222" s="265"/>
      <c r="I222" s="265"/>
      <c r="J222" s="265"/>
      <c r="K222" s="265"/>
      <c r="L222" s="265"/>
      <c r="M222" s="265"/>
      <c r="N222" s="265"/>
      <c r="O222" s="265"/>
      <c r="P222" s="265"/>
      <c r="Q222" s="265"/>
      <c r="R222" s="265"/>
      <c r="S222" s="265"/>
      <c r="T222" s="265"/>
      <c r="U222" s="265"/>
      <c r="V222" s="265"/>
      <c r="W222" s="265"/>
      <c r="X222" s="265"/>
      <c r="Y222" s="265"/>
      <c r="Z222" s="265"/>
      <c r="AA222" s="265"/>
      <c r="AB222" s="265"/>
      <c r="AC222" s="265"/>
      <c r="AD222" s="265"/>
      <c r="AE222" s="265"/>
      <c r="AF222" s="265"/>
      <c r="AG222" s="265"/>
      <c r="AH222" s="267"/>
      <c r="AI222" s="267"/>
    </row>
    <row r="223" spans="1:35" ht="14.25" customHeight="1" x14ac:dyDescent="0.45">
      <c r="A223" s="265"/>
      <c r="B223" s="265"/>
      <c r="C223" s="265"/>
      <c r="D223" s="265"/>
      <c r="E223" s="265"/>
      <c r="F223" s="265"/>
      <c r="G223" s="265"/>
      <c r="H223" s="265"/>
      <c r="I223" s="265"/>
      <c r="J223" s="265"/>
      <c r="K223" s="265"/>
      <c r="L223" s="265"/>
      <c r="M223" s="265"/>
      <c r="N223" s="265"/>
      <c r="O223" s="265"/>
      <c r="P223" s="265"/>
      <c r="Q223" s="265"/>
      <c r="R223" s="265"/>
      <c r="S223" s="265"/>
      <c r="T223" s="265"/>
      <c r="U223" s="265"/>
      <c r="V223" s="265"/>
      <c r="W223" s="265"/>
      <c r="X223" s="265"/>
      <c r="Y223" s="265"/>
      <c r="Z223" s="265"/>
      <c r="AA223" s="265"/>
      <c r="AB223" s="265"/>
      <c r="AC223" s="265"/>
      <c r="AD223" s="265"/>
      <c r="AE223" s="265"/>
      <c r="AF223" s="265"/>
      <c r="AG223" s="265"/>
      <c r="AH223" s="267"/>
      <c r="AI223" s="267"/>
    </row>
    <row r="224" spans="1:35" ht="14.25" customHeight="1" x14ac:dyDescent="0.45">
      <c r="A224" s="265"/>
      <c r="B224" s="265"/>
      <c r="C224" s="265"/>
      <c r="D224" s="265"/>
      <c r="E224" s="265"/>
      <c r="F224" s="265"/>
      <c r="G224" s="265"/>
      <c r="H224" s="265"/>
      <c r="I224" s="265"/>
      <c r="J224" s="265"/>
      <c r="K224" s="265"/>
      <c r="L224" s="265"/>
      <c r="M224" s="265"/>
      <c r="N224" s="265"/>
      <c r="O224" s="265"/>
      <c r="P224" s="265"/>
      <c r="Q224" s="265"/>
      <c r="R224" s="265"/>
      <c r="S224" s="265"/>
      <c r="T224" s="265"/>
      <c r="U224" s="265"/>
      <c r="V224" s="265"/>
      <c r="W224" s="265"/>
      <c r="X224" s="265"/>
      <c r="Y224" s="265"/>
      <c r="Z224" s="265"/>
      <c r="AA224" s="265"/>
      <c r="AB224" s="265"/>
      <c r="AC224" s="265"/>
      <c r="AD224" s="265"/>
      <c r="AE224" s="265"/>
      <c r="AF224" s="265"/>
      <c r="AG224" s="265"/>
      <c r="AH224" s="267"/>
      <c r="AI224" s="267"/>
    </row>
    <row r="225" spans="1:35" ht="14.25" customHeight="1" x14ac:dyDescent="0.45">
      <c r="A225" s="265"/>
      <c r="B225" s="265"/>
      <c r="C225" s="265"/>
      <c r="D225" s="265"/>
      <c r="E225" s="265"/>
      <c r="F225" s="265"/>
      <c r="G225" s="265"/>
      <c r="H225" s="265"/>
      <c r="I225" s="265"/>
      <c r="J225" s="265"/>
      <c r="K225" s="265"/>
      <c r="L225" s="265"/>
      <c r="M225" s="265"/>
      <c r="N225" s="265"/>
      <c r="O225" s="265"/>
      <c r="P225" s="265"/>
      <c r="Q225" s="265"/>
      <c r="R225" s="265"/>
      <c r="S225" s="265"/>
      <c r="T225" s="265"/>
      <c r="U225" s="265"/>
      <c r="V225" s="265"/>
      <c r="W225" s="265"/>
      <c r="X225" s="265"/>
      <c r="Y225" s="265"/>
      <c r="Z225" s="265"/>
      <c r="AA225" s="265"/>
      <c r="AB225" s="265"/>
      <c r="AC225" s="265"/>
      <c r="AD225" s="265"/>
      <c r="AE225" s="265"/>
      <c r="AF225" s="265"/>
      <c r="AG225" s="265"/>
      <c r="AH225" s="267"/>
      <c r="AI225" s="267"/>
    </row>
    <row r="226" spans="1:35" ht="14.25" customHeight="1" x14ac:dyDescent="0.45">
      <c r="A226" s="265"/>
      <c r="B226" s="265"/>
      <c r="C226" s="265"/>
      <c r="D226" s="265"/>
      <c r="E226" s="265"/>
      <c r="F226" s="265"/>
      <c r="G226" s="265"/>
      <c r="H226" s="265"/>
      <c r="I226" s="265"/>
      <c r="J226" s="265"/>
      <c r="K226" s="265"/>
      <c r="L226" s="265"/>
      <c r="M226" s="265"/>
      <c r="N226" s="265"/>
      <c r="O226" s="265"/>
      <c r="P226" s="265"/>
      <c r="Q226" s="265"/>
      <c r="R226" s="265"/>
      <c r="S226" s="265"/>
      <c r="T226" s="265"/>
      <c r="U226" s="265"/>
      <c r="V226" s="265"/>
      <c r="W226" s="265"/>
      <c r="X226" s="265"/>
      <c r="Y226" s="265"/>
      <c r="Z226" s="265"/>
      <c r="AA226" s="265"/>
      <c r="AB226" s="265"/>
      <c r="AC226" s="265"/>
      <c r="AD226" s="265"/>
      <c r="AE226" s="265"/>
      <c r="AF226" s="265"/>
      <c r="AG226" s="265"/>
      <c r="AH226" s="267"/>
      <c r="AI226" s="267"/>
    </row>
    <row r="227" spans="1:35" ht="14.25" customHeight="1" x14ac:dyDescent="0.45">
      <c r="A227" s="265"/>
      <c r="B227" s="265"/>
      <c r="C227" s="265"/>
      <c r="D227" s="265"/>
      <c r="E227" s="265"/>
      <c r="F227" s="265"/>
      <c r="G227" s="265"/>
      <c r="H227" s="265"/>
      <c r="I227" s="265"/>
      <c r="J227" s="265"/>
      <c r="K227" s="265"/>
      <c r="L227" s="265"/>
      <c r="M227" s="265"/>
      <c r="N227" s="265"/>
      <c r="O227" s="265"/>
      <c r="P227" s="265"/>
      <c r="Q227" s="265"/>
      <c r="R227" s="265"/>
      <c r="S227" s="265"/>
      <c r="T227" s="265"/>
      <c r="U227" s="265"/>
      <c r="V227" s="265"/>
      <c r="W227" s="265"/>
      <c r="X227" s="265"/>
      <c r="Y227" s="265"/>
      <c r="Z227" s="265"/>
      <c r="AA227" s="265"/>
      <c r="AB227" s="265"/>
      <c r="AC227" s="265"/>
      <c r="AD227" s="265"/>
      <c r="AE227" s="265"/>
      <c r="AF227" s="265"/>
      <c r="AG227" s="265"/>
      <c r="AH227" s="267"/>
      <c r="AI227" s="267"/>
    </row>
    <row r="228" spans="1:35" ht="14.25" customHeight="1" x14ac:dyDescent="0.45">
      <c r="A228" s="265"/>
      <c r="B228" s="265"/>
      <c r="C228" s="265"/>
      <c r="D228" s="265"/>
      <c r="E228" s="265"/>
      <c r="F228" s="265"/>
      <c r="G228" s="265"/>
      <c r="H228" s="265"/>
      <c r="I228" s="265"/>
      <c r="J228" s="265"/>
      <c r="K228" s="265"/>
      <c r="L228" s="265"/>
      <c r="M228" s="265"/>
      <c r="N228" s="265"/>
      <c r="O228" s="265"/>
      <c r="P228" s="265"/>
      <c r="Q228" s="265"/>
      <c r="R228" s="265"/>
      <c r="S228" s="265"/>
      <c r="T228" s="265"/>
      <c r="U228" s="265"/>
      <c r="V228" s="265"/>
      <c r="W228" s="265"/>
      <c r="X228" s="265"/>
      <c r="Y228" s="265"/>
      <c r="Z228" s="265"/>
      <c r="AA228" s="265"/>
      <c r="AB228" s="265"/>
      <c r="AC228" s="265"/>
      <c r="AD228" s="265"/>
      <c r="AE228" s="265"/>
      <c r="AF228" s="265"/>
      <c r="AG228" s="265"/>
      <c r="AH228" s="267"/>
      <c r="AI228" s="267"/>
    </row>
    <row r="229" spans="1:35" ht="14.25" customHeight="1" x14ac:dyDescent="0.45">
      <c r="A229" s="265"/>
      <c r="B229" s="265"/>
      <c r="C229" s="265"/>
      <c r="D229" s="265"/>
      <c r="E229" s="265"/>
      <c r="F229" s="265"/>
      <c r="G229" s="265"/>
      <c r="H229" s="265"/>
      <c r="I229" s="265"/>
      <c r="J229" s="265"/>
      <c r="K229" s="265"/>
      <c r="L229" s="265"/>
      <c r="M229" s="265"/>
      <c r="N229" s="265"/>
      <c r="O229" s="265"/>
      <c r="P229" s="265"/>
      <c r="Q229" s="265"/>
      <c r="R229" s="265"/>
      <c r="S229" s="265"/>
      <c r="T229" s="265"/>
      <c r="U229" s="265"/>
      <c r="V229" s="265"/>
      <c r="W229" s="265"/>
      <c r="X229" s="265"/>
      <c r="Y229" s="265"/>
      <c r="Z229" s="265"/>
      <c r="AA229" s="265"/>
      <c r="AB229" s="265"/>
      <c r="AC229" s="265"/>
      <c r="AD229" s="265"/>
      <c r="AE229" s="265"/>
      <c r="AF229" s="265"/>
      <c r="AG229" s="265"/>
      <c r="AH229" s="267"/>
      <c r="AI229" s="267"/>
    </row>
    <row r="230" spans="1:35" ht="14.25" customHeight="1" x14ac:dyDescent="0.45">
      <c r="A230" s="265"/>
      <c r="B230" s="265"/>
      <c r="C230" s="265"/>
      <c r="D230" s="265"/>
      <c r="E230" s="265"/>
      <c r="F230" s="265"/>
      <c r="G230" s="265"/>
      <c r="H230" s="265"/>
      <c r="I230" s="265"/>
      <c r="J230" s="265"/>
      <c r="K230" s="265"/>
      <c r="L230" s="265"/>
      <c r="M230" s="265"/>
      <c r="N230" s="265"/>
      <c r="O230" s="265"/>
      <c r="P230" s="265"/>
      <c r="Q230" s="265"/>
      <c r="R230" s="265"/>
      <c r="S230" s="265"/>
      <c r="T230" s="265"/>
      <c r="U230" s="265"/>
      <c r="V230" s="265"/>
      <c r="W230" s="265"/>
      <c r="X230" s="265"/>
      <c r="Y230" s="265"/>
      <c r="Z230" s="265"/>
      <c r="AA230" s="265"/>
      <c r="AB230" s="265"/>
      <c r="AC230" s="265"/>
      <c r="AD230" s="265"/>
      <c r="AE230" s="265"/>
      <c r="AF230" s="265"/>
      <c r="AG230" s="265"/>
      <c r="AH230" s="267"/>
      <c r="AI230" s="267"/>
    </row>
    <row r="231" spans="1:35" ht="14.25" customHeight="1" x14ac:dyDescent="0.45">
      <c r="A231" s="265"/>
      <c r="B231" s="265"/>
      <c r="C231" s="265"/>
      <c r="D231" s="265"/>
      <c r="E231" s="265"/>
      <c r="F231" s="265"/>
      <c r="G231" s="265"/>
      <c r="H231" s="265"/>
      <c r="I231" s="265"/>
      <c r="J231" s="265"/>
      <c r="K231" s="265"/>
      <c r="L231" s="265"/>
      <c r="M231" s="265"/>
      <c r="N231" s="265"/>
      <c r="O231" s="265"/>
      <c r="P231" s="265"/>
      <c r="Q231" s="265"/>
      <c r="R231" s="265"/>
      <c r="S231" s="265"/>
      <c r="T231" s="265"/>
      <c r="U231" s="265"/>
      <c r="V231" s="265"/>
      <c r="W231" s="265"/>
      <c r="X231" s="265"/>
      <c r="Y231" s="265"/>
      <c r="Z231" s="265"/>
      <c r="AA231" s="265"/>
      <c r="AB231" s="265"/>
      <c r="AC231" s="265"/>
      <c r="AD231" s="265"/>
      <c r="AE231" s="265"/>
      <c r="AF231" s="265"/>
      <c r="AG231" s="265"/>
      <c r="AH231" s="267"/>
      <c r="AI231" s="267"/>
    </row>
    <row r="232" spans="1:35" ht="14.25" customHeight="1" x14ac:dyDescent="0.45">
      <c r="A232" s="265"/>
      <c r="B232" s="265"/>
      <c r="C232" s="265"/>
      <c r="D232" s="265"/>
      <c r="E232" s="265"/>
      <c r="F232" s="265"/>
      <c r="G232" s="265"/>
      <c r="H232" s="265"/>
      <c r="I232" s="265"/>
      <c r="J232" s="265"/>
      <c r="K232" s="265"/>
      <c r="L232" s="265"/>
      <c r="M232" s="265"/>
      <c r="N232" s="265"/>
      <c r="O232" s="265"/>
      <c r="P232" s="265"/>
      <c r="Q232" s="265"/>
      <c r="R232" s="265"/>
      <c r="S232" s="265"/>
      <c r="T232" s="265"/>
      <c r="U232" s="265"/>
      <c r="V232" s="265"/>
      <c r="W232" s="265"/>
      <c r="X232" s="265"/>
      <c r="Y232" s="265"/>
      <c r="Z232" s="265"/>
      <c r="AA232" s="265"/>
      <c r="AB232" s="265"/>
      <c r="AC232" s="265"/>
      <c r="AD232" s="265"/>
      <c r="AE232" s="265"/>
      <c r="AF232" s="265"/>
      <c r="AG232" s="265"/>
      <c r="AH232" s="267"/>
      <c r="AI232" s="267"/>
    </row>
    <row r="233" spans="1:35" ht="14.25" customHeight="1" x14ac:dyDescent="0.45">
      <c r="A233" s="265"/>
      <c r="B233" s="265"/>
      <c r="C233" s="265"/>
      <c r="D233" s="265"/>
      <c r="E233" s="265"/>
      <c r="F233" s="265"/>
      <c r="G233" s="265"/>
      <c r="H233" s="265"/>
      <c r="I233" s="265"/>
      <c r="J233" s="265"/>
      <c r="K233" s="265"/>
      <c r="L233" s="265"/>
      <c r="M233" s="265"/>
      <c r="N233" s="265"/>
      <c r="O233" s="265"/>
      <c r="P233" s="265"/>
      <c r="Q233" s="265"/>
      <c r="R233" s="265"/>
      <c r="S233" s="265"/>
      <c r="T233" s="265"/>
      <c r="U233" s="265"/>
      <c r="V233" s="265"/>
      <c r="W233" s="265"/>
      <c r="X233" s="265"/>
      <c r="Y233" s="265"/>
      <c r="Z233" s="265"/>
      <c r="AA233" s="265"/>
      <c r="AB233" s="265"/>
      <c r="AC233" s="265"/>
      <c r="AD233" s="265"/>
      <c r="AE233" s="265"/>
      <c r="AF233" s="265"/>
      <c r="AG233" s="265"/>
      <c r="AH233" s="267"/>
      <c r="AI233" s="267"/>
    </row>
    <row r="234" spans="1:35" ht="14.25" customHeight="1" x14ac:dyDescent="0.45">
      <c r="A234" s="265"/>
      <c r="B234" s="265"/>
      <c r="C234" s="265"/>
      <c r="D234" s="265"/>
      <c r="E234" s="265"/>
      <c r="F234" s="265"/>
      <c r="G234" s="265"/>
      <c r="H234" s="265"/>
      <c r="I234" s="265"/>
      <c r="J234" s="265"/>
      <c r="K234" s="265"/>
      <c r="L234" s="265"/>
      <c r="M234" s="265"/>
      <c r="N234" s="265"/>
      <c r="O234" s="265"/>
      <c r="P234" s="265"/>
      <c r="Q234" s="265"/>
      <c r="R234" s="265"/>
      <c r="S234" s="265"/>
      <c r="T234" s="265"/>
      <c r="U234" s="265"/>
      <c r="V234" s="265"/>
      <c r="W234" s="265"/>
      <c r="X234" s="265"/>
      <c r="Y234" s="265"/>
      <c r="Z234" s="265"/>
      <c r="AA234" s="265"/>
      <c r="AB234" s="265"/>
      <c r="AC234" s="265"/>
      <c r="AD234" s="265"/>
      <c r="AE234" s="265"/>
      <c r="AF234" s="265"/>
      <c r="AG234" s="265"/>
      <c r="AH234" s="267"/>
      <c r="AI234" s="267"/>
    </row>
    <row r="235" spans="1:35" ht="14.25" customHeight="1" x14ac:dyDescent="0.45">
      <c r="A235" s="265"/>
      <c r="B235" s="265"/>
      <c r="C235" s="265"/>
      <c r="D235" s="265"/>
      <c r="E235" s="265"/>
      <c r="F235" s="265"/>
      <c r="G235" s="265"/>
      <c r="H235" s="265"/>
      <c r="I235" s="265"/>
      <c r="J235" s="265"/>
      <c r="K235" s="265"/>
      <c r="L235" s="265"/>
      <c r="M235" s="265"/>
      <c r="N235" s="265"/>
      <c r="O235" s="265"/>
      <c r="P235" s="265"/>
      <c r="Q235" s="265"/>
      <c r="R235" s="265"/>
      <c r="S235" s="265"/>
      <c r="T235" s="265"/>
      <c r="U235" s="265"/>
      <c r="V235" s="265"/>
      <c r="W235" s="265"/>
      <c r="X235" s="265"/>
      <c r="Y235" s="265"/>
      <c r="Z235" s="265"/>
      <c r="AA235" s="265"/>
      <c r="AB235" s="265"/>
      <c r="AC235" s="265"/>
      <c r="AD235" s="265"/>
      <c r="AE235" s="265"/>
      <c r="AF235" s="265"/>
      <c r="AG235" s="265"/>
      <c r="AH235" s="267"/>
      <c r="AI235" s="267"/>
    </row>
    <row r="236" spans="1:35" ht="14.25" customHeight="1" x14ac:dyDescent="0.45">
      <c r="A236" s="265"/>
      <c r="B236" s="265"/>
      <c r="C236" s="265"/>
      <c r="D236" s="265"/>
      <c r="E236" s="265"/>
      <c r="F236" s="265"/>
      <c r="G236" s="265"/>
      <c r="H236" s="265"/>
      <c r="I236" s="265"/>
      <c r="J236" s="265"/>
      <c r="K236" s="265"/>
      <c r="L236" s="265"/>
      <c r="M236" s="265"/>
      <c r="N236" s="265"/>
      <c r="O236" s="265"/>
      <c r="P236" s="265"/>
      <c r="Q236" s="265"/>
      <c r="R236" s="265"/>
      <c r="S236" s="265"/>
      <c r="T236" s="265"/>
      <c r="U236" s="265"/>
      <c r="V236" s="265"/>
      <c r="W236" s="265"/>
      <c r="X236" s="265"/>
      <c r="Y236" s="265"/>
      <c r="Z236" s="265"/>
      <c r="AA236" s="265"/>
      <c r="AB236" s="265"/>
      <c r="AC236" s="265"/>
      <c r="AD236" s="265"/>
      <c r="AE236" s="265"/>
      <c r="AF236" s="265"/>
      <c r="AG236" s="265"/>
      <c r="AH236" s="267"/>
      <c r="AI236" s="267"/>
    </row>
    <row r="237" spans="1:35" ht="14.25" customHeight="1" x14ac:dyDescent="0.45">
      <c r="A237" s="265"/>
      <c r="B237" s="265"/>
      <c r="C237" s="265"/>
      <c r="D237" s="265"/>
      <c r="E237" s="265"/>
      <c r="F237" s="265"/>
      <c r="G237" s="265"/>
      <c r="H237" s="265"/>
      <c r="I237" s="265"/>
      <c r="J237" s="265"/>
      <c r="K237" s="265"/>
      <c r="L237" s="265"/>
      <c r="M237" s="265"/>
      <c r="N237" s="265"/>
      <c r="O237" s="265"/>
      <c r="P237" s="265"/>
      <c r="Q237" s="265"/>
      <c r="R237" s="265"/>
      <c r="S237" s="265"/>
      <c r="T237" s="265"/>
      <c r="U237" s="265"/>
      <c r="V237" s="265"/>
      <c r="W237" s="265"/>
      <c r="X237" s="265"/>
      <c r="Y237" s="265"/>
      <c r="Z237" s="265"/>
      <c r="AA237" s="265"/>
      <c r="AB237" s="265"/>
      <c r="AC237" s="265"/>
      <c r="AD237" s="265"/>
      <c r="AE237" s="265"/>
      <c r="AF237" s="265"/>
      <c r="AG237" s="265"/>
      <c r="AH237" s="267"/>
      <c r="AI237" s="267"/>
    </row>
    <row r="238" spans="1:35" ht="14.25" customHeight="1" x14ac:dyDescent="0.45">
      <c r="A238" s="265"/>
      <c r="B238" s="265"/>
      <c r="C238" s="265"/>
      <c r="D238" s="265"/>
      <c r="E238" s="265"/>
      <c r="F238" s="265"/>
      <c r="G238" s="265"/>
      <c r="H238" s="265"/>
      <c r="I238" s="265"/>
      <c r="J238" s="265"/>
      <c r="K238" s="265"/>
      <c r="L238" s="265"/>
      <c r="M238" s="265"/>
      <c r="N238" s="265"/>
      <c r="O238" s="265"/>
      <c r="P238" s="265"/>
      <c r="Q238" s="265"/>
      <c r="R238" s="265"/>
      <c r="S238" s="265"/>
      <c r="T238" s="265"/>
      <c r="U238" s="265"/>
      <c r="V238" s="265"/>
      <c r="W238" s="265"/>
      <c r="X238" s="265"/>
      <c r="Y238" s="265"/>
      <c r="Z238" s="265"/>
      <c r="AA238" s="265"/>
      <c r="AB238" s="265"/>
      <c r="AC238" s="265"/>
      <c r="AD238" s="265"/>
      <c r="AE238" s="265"/>
      <c r="AF238" s="265"/>
      <c r="AG238" s="265"/>
      <c r="AH238" s="267"/>
      <c r="AI238" s="267"/>
    </row>
    <row r="239" spans="1:35" ht="14.25" customHeight="1" x14ac:dyDescent="0.45">
      <c r="A239" s="265"/>
      <c r="B239" s="265"/>
      <c r="C239" s="265"/>
      <c r="D239" s="265"/>
      <c r="E239" s="265"/>
      <c r="F239" s="265"/>
      <c r="G239" s="265"/>
      <c r="H239" s="265"/>
      <c r="I239" s="265"/>
      <c r="J239" s="265"/>
      <c r="K239" s="265"/>
      <c r="L239" s="265"/>
      <c r="M239" s="265"/>
      <c r="N239" s="265"/>
      <c r="O239" s="265"/>
      <c r="P239" s="265"/>
      <c r="Q239" s="265"/>
      <c r="R239" s="265"/>
      <c r="S239" s="265"/>
      <c r="T239" s="265"/>
      <c r="U239" s="265"/>
      <c r="V239" s="265"/>
      <c r="W239" s="265"/>
      <c r="X239" s="265"/>
      <c r="Y239" s="265"/>
      <c r="Z239" s="265"/>
      <c r="AA239" s="265"/>
      <c r="AB239" s="265"/>
      <c r="AC239" s="265"/>
      <c r="AD239" s="265"/>
      <c r="AE239" s="265"/>
      <c r="AF239" s="265"/>
      <c r="AG239" s="265"/>
      <c r="AH239" s="267"/>
      <c r="AI239" s="267"/>
    </row>
    <row r="240" spans="1:35" ht="14.25" customHeight="1" x14ac:dyDescent="0.45">
      <c r="A240" s="265"/>
      <c r="B240" s="265"/>
      <c r="C240" s="265"/>
      <c r="D240" s="265"/>
      <c r="E240" s="265"/>
      <c r="F240" s="265"/>
      <c r="G240" s="265"/>
      <c r="H240" s="265"/>
      <c r="I240" s="265"/>
      <c r="J240" s="265"/>
      <c r="K240" s="265"/>
      <c r="L240" s="265"/>
      <c r="M240" s="265"/>
      <c r="N240" s="265"/>
      <c r="O240" s="265"/>
      <c r="P240" s="265"/>
      <c r="Q240" s="265"/>
      <c r="R240" s="265"/>
      <c r="S240" s="265"/>
      <c r="T240" s="265"/>
      <c r="U240" s="265"/>
      <c r="V240" s="265"/>
      <c r="W240" s="265"/>
      <c r="X240" s="265"/>
      <c r="Y240" s="265"/>
      <c r="Z240" s="265"/>
      <c r="AA240" s="265"/>
      <c r="AB240" s="265"/>
      <c r="AC240" s="265"/>
      <c r="AD240" s="265"/>
      <c r="AE240" s="265"/>
      <c r="AF240" s="265"/>
      <c r="AG240" s="265"/>
      <c r="AH240" s="267"/>
      <c r="AI240" s="267"/>
    </row>
    <row r="241" spans="1:35" ht="14.25" customHeight="1" x14ac:dyDescent="0.45">
      <c r="A241" s="265"/>
      <c r="B241" s="265"/>
      <c r="C241" s="265"/>
      <c r="D241" s="265"/>
      <c r="E241" s="265"/>
      <c r="F241" s="265"/>
      <c r="G241" s="265"/>
      <c r="H241" s="265"/>
      <c r="I241" s="265"/>
      <c r="J241" s="265"/>
      <c r="K241" s="265"/>
      <c r="L241" s="265"/>
      <c r="M241" s="265"/>
      <c r="N241" s="265"/>
      <c r="O241" s="265"/>
      <c r="P241" s="265"/>
      <c r="Q241" s="265"/>
      <c r="R241" s="265"/>
      <c r="S241" s="265"/>
      <c r="T241" s="265"/>
      <c r="U241" s="265"/>
      <c r="V241" s="265"/>
      <c r="W241" s="265"/>
      <c r="X241" s="265"/>
      <c r="Y241" s="265"/>
      <c r="Z241" s="265"/>
      <c r="AA241" s="265"/>
      <c r="AB241" s="265"/>
      <c r="AC241" s="265"/>
      <c r="AD241" s="265"/>
      <c r="AE241" s="265"/>
      <c r="AF241" s="265"/>
      <c r="AG241" s="265"/>
      <c r="AH241" s="267"/>
      <c r="AI241" s="267"/>
    </row>
    <row r="242" spans="1:35" ht="14.25" customHeight="1" x14ac:dyDescent="0.45">
      <c r="A242" s="265"/>
      <c r="B242" s="265"/>
      <c r="C242" s="265"/>
      <c r="D242" s="265"/>
      <c r="E242" s="265"/>
      <c r="F242" s="265"/>
      <c r="G242" s="265"/>
      <c r="H242" s="265"/>
      <c r="I242" s="265"/>
      <c r="J242" s="265"/>
      <c r="K242" s="265"/>
      <c r="L242" s="265"/>
      <c r="M242" s="265"/>
      <c r="N242" s="265"/>
      <c r="O242" s="265"/>
      <c r="P242" s="265"/>
      <c r="Q242" s="265"/>
      <c r="R242" s="265"/>
      <c r="S242" s="265"/>
      <c r="T242" s="265"/>
      <c r="U242" s="265"/>
      <c r="V242" s="265"/>
      <c r="W242" s="265"/>
      <c r="X242" s="265"/>
      <c r="Y242" s="265"/>
      <c r="Z242" s="265"/>
      <c r="AA242" s="265"/>
      <c r="AB242" s="265"/>
      <c r="AC242" s="265"/>
      <c r="AD242" s="265"/>
      <c r="AE242" s="265"/>
      <c r="AF242" s="265"/>
      <c r="AG242" s="265"/>
      <c r="AH242" s="267"/>
      <c r="AI242" s="267"/>
    </row>
    <row r="243" spans="1:35" ht="14.25" customHeight="1" x14ac:dyDescent="0.45">
      <c r="A243" s="265"/>
      <c r="B243" s="265"/>
      <c r="C243" s="265"/>
      <c r="D243" s="265"/>
      <c r="E243" s="265"/>
      <c r="F243" s="265"/>
      <c r="G243" s="265"/>
      <c r="H243" s="265"/>
      <c r="I243" s="265"/>
      <c r="J243" s="265"/>
      <c r="K243" s="265"/>
      <c r="L243" s="265"/>
      <c r="M243" s="265"/>
      <c r="N243" s="265"/>
      <c r="O243" s="265"/>
      <c r="P243" s="265"/>
      <c r="Q243" s="265"/>
      <c r="R243" s="265"/>
      <c r="S243" s="265"/>
      <c r="T243" s="265"/>
      <c r="U243" s="265"/>
      <c r="V243" s="265"/>
      <c r="W243" s="265"/>
      <c r="X243" s="265"/>
      <c r="Y243" s="265"/>
      <c r="Z243" s="265"/>
      <c r="AA243" s="265"/>
      <c r="AB243" s="265"/>
      <c r="AC243" s="265"/>
      <c r="AD243" s="265"/>
      <c r="AE243" s="265"/>
      <c r="AF243" s="265"/>
      <c r="AG243" s="265"/>
      <c r="AH243" s="267"/>
      <c r="AI243" s="267"/>
    </row>
    <row r="244" spans="1:35" ht="14.25" customHeight="1" x14ac:dyDescent="0.45">
      <c r="A244" s="265"/>
      <c r="B244" s="265"/>
      <c r="C244" s="265"/>
      <c r="D244" s="265"/>
      <c r="E244" s="265"/>
      <c r="F244" s="265"/>
      <c r="G244" s="265"/>
      <c r="H244" s="265"/>
      <c r="I244" s="265"/>
      <c r="J244" s="265"/>
      <c r="K244" s="265"/>
      <c r="L244" s="265"/>
      <c r="M244" s="265"/>
      <c r="N244" s="265"/>
      <c r="O244" s="265"/>
      <c r="P244" s="265"/>
      <c r="Q244" s="265"/>
      <c r="R244" s="265"/>
      <c r="S244" s="265"/>
      <c r="T244" s="265"/>
      <c r="U244" s="265"/>
      <c r="V244" s="265"/>
      <c r="W244" s="265"/>
      <c r="X244" s="265"/>
      <c r="Y244" s="265"/>
      <c r="Z244" s="265"/>
      <c r="AA244" s="265"/>
      <c r="AB244" s="265"/>
      <c r="AC244" s="265"/>
      <c r="AD244" s="265"/>
      <c r="AE244" s="265"/>
      <c r="AF244" s="265"/>
      <c r="AG244" s="265"/>
      <c r="AH244" s="267"/>
      <c r="AI244" s="267"/>
    </row>
    <row r="245" spans="1:35" ht="14.25" customHeight="1" x14ac:dyDescent="0.45">
      <c r="A245" s="265"/>
      <c r="B245" s="265"/>
      <c r="C245" s="265"/>
      <c r="D245" s="265"/>
      <c r="E245" s="265"/>
      <c r="F245" s="265"/>
      <c r="G245" s="265"/>
      <c r="H245" s="265"/>
      <c r="I245" s="265"/>
      <c r="J245" s="265"/>
      <c r="K245" s="265"/>
      <c r="L245" s="265"/>
      <c r="M245" s="265"/>
      <c r="N245" s="265"/>
      <c r="O245" s="265"/>
      <c r="P245" s="265"/>
      <c r="Q245" s="265"/>
      <c r="R245" s="265"/>
      <c r="S245" s="265"/>
      <c r="T245" s="265"/>
      <c r="U245" s="265"/>
      <c r="V245" s="265"/>
      <c r="W245" s="265"/>
      <c r="X245" s="265"/>
      <c r="Y245" s="265"/>
      <c r="Z245" s="265"/>
      <c r="AA245" s="265"/>
      <c r="AB245" s="265"/>
      <c r="AC245" s="265"/>
      <c r="AD245" s="265"/>
      <c r="AE245" s="265"/>
      <c r="AF245" s="265"/>
      <c r="AG245" s="265"/>
      <c r="AH245" s="267"/>
      <c r="AI245" s="267"/>
    </row>
    <row r="246" spans="1:35" ht="14.25" customHeight="1" x14ac:dyDescent="0.45">
      <c r="A246" s="265"/>
      <c r="B246" s="265"/>
      <c r="C246" s="265"/>
      <c r="D246" s="265"/>
      <c r="E246" s="265"/>
      <c r="F246" s="265"/>
      <c r="G246" s="265"/>
      <c r="H246" s="265"/>
      <c r="I246" s="265"/>
      <c r="J246" s="265"/>
      <c r="K246" s="265"/>
      <c r="L246" s="265"/>
      <c r="M246" s="265"/>
      <c r="N246" s="265"/>
      <c r="O246" s="265"/>
      <c r="P246" s="265"/>
      <c r="Q246" s="265"/>
      <c r="R246" s="265"/>
      <c r="S246" s="265"/>
      <c r="T246" s="265"/>
      <c r="U246" s="265"/>
      <c r="V246" s="265"/>
      <c r="W246" s="265"/>
      <c r="X246" s="265"/>
      <c r="Y246" s="265"/>
      <c r="Z246" s="265"/>
      <c r="AA246" s="265"/>
      <c r="AB246" s="265"/>
      <c r="AC246" s="265"/>
      <c r="AD246" s="265"/>
      <c r="AE246" s="265"/>
      <c r="AF246" s="265"/>
      <c r="AG246" s="265"/>
      <c r="AH246" s="267"/>
      <c r="AI246" s="267"/>
    </row>
    <row r="247" spans="1:35" ht="14.25" customHeight="1" x14ac:dyDescent="0.45">
      <c r="A247" s="265"/>
      <c r="B247" s="265"/>
      <c r="C247" s="265"/>
      <c r="D247" s="265"/>
      <c r="E247" s="265"/>
      <c r="F247" s="265"/>
      <c r="G247" s="265"/>
      <c r="H247" s="265"/>
      <c r="I247" s="265"/>
      <c r="J247" s="265"/>
      <c r="K247" s="265"/>
      <c r="L247" s="265"/>
      <c r="M247" s="265"/>
      <c r="N247" s="265"/>
      <c r="O247" s="265"/>
      <c r="P247" s="265"/>
      <c r="Q247" s="265"/>
      <c r="R247" s="265"/>
      <c r="S247" s="265"/>
      <c r="T247" s="265"/>
      <c r="U247" s="265"/>
      <c r="V247" s="265"/>
      <c r="W247" s="265"/>
      <c r="X247" s="265"/>
      <c r="Y247" s="265"/>
      <c r="Z247" s="265"/>
      <c r="AA247" s="265"/>
      <c r="AB247" s="265"/>
      <c r="AC247" s="265"/>
      <c r="AD247" s="265"/>
      <c r="AE247" s="265"/>
      <c r="AF247" s="265"/>
      <c r="AG247" s="265"/>
      <c r="AH247" s="267"/>
      <c r="AI247" s="267"/>
    </row>
    <row r="248" spans="1:35" ht="14.25" customHeight="1" x14ac:dyDescent="0.45">
      <c r="A248" s="265"/>
      <c r="B248" s="265"/>
      <c r="C248" s="265"/>
      <c r="D248" s="265"/>
      <c r="E248" s="265"/>
      <c r="F248" s="265"/>
      <c r="G248" s="265"/>
      <c r="H248" s="265"/>
      <c r="I248" s="265"/>
      <c r="J248" s="265"/>
      <c r="K248" s="265"/>
      <c r="L248" s="265"/>
      <c r="M248" s="265"/>
      <c r="N248" s="265"/>
      <c r="O248" s="265"/>
      <c r="P248" s="265"/>
      <c r="Q248" s="265"/>
      <c r="R248" s="265"/>
      <c r="S248" s="265"/>
      <c r="T248" s="265"/>
      <c r="U248" s="265"/>
      <c r="V248" s="265"/>
      <c r="W248" s="265"/>
      <c r="X248" s="265"/>
      <c r="Y248" s="265"/>
      <c r="Z248" s="265"/>
      <c r="AA248" s="265"/>
      <c r="AB248" s="265"/>
      <c r="AC248" s="265"/>
      <c r="AD248" s="265"/>
      <c r="AE248" s="265"/>
      <c r="AF248" s="265"/>
      <c r="AG248" s="265"/>
      <c r="AH248" s="267"/>
      <c r="AI248" s="267"/>
    </row>
    <row r="249" spans="1:35" ht="14.25" customHeight="1" x14ac:dyDescent="0.45">
      <c r="A249" s="265"/>
      <c r="B249" s="265"/>
      <c r="C249" s="265"/>
      <c r="D249" s="265"/>
      <c r="E249" s="265"/>
      <c r="F249" s="265"/>
      <c r="G249" s="265"/>
      <c r="H249" s="265"/>
      <c r="I249" s="265"/>
      <c r="J249" s="265"/>
      <c r="K249" s="265"/>
      <c r="L249" s="265"/>
      <c r="M249" s="265"/>
      <c r="N249" s="265"/>
      <c r="O249" s="265"/>
      <c r="P249" s="265"/>
      <c r="Q249" s="265"/>
      <c r="R249" s="265"/>
      <c r="S249" s="265"/>
      <c r="T249" s="265"/>
      <c r="U249" s="265"/>
      <c r="V249" s="265"/>
      <c r="W249" s="265"/>
      <c r="X249" s="265"/>
      <c r="Y249" s="265"/>
      <c r="Z249" s="265"/>
      <c r="AA249" s="265"/>
      <c r="AB249" s="265"/>
      <c r="AC249" s="265"/>
      <c r="AD249" s="265"/>
      <c r="AE249" s="265"/>
      <c r="AF249" s="265"/>
      <c r="AG249" s="265"/>
      <c r="AH249" s="267"/>
      <c r="AI249" s="267"/>
    </row>
    <row r="250" spans="1:35" ht="14.25" customHeight="1" x14ac:dyDescent="0.45">
      <c r="A250" s="265"/>
      <c r="B250" s="265"/>
      <c r="C250" s="265"/>
      <c r="D250" s="265"/>
      <c r="E250" s="265"/>
      <c r="F250" s="265"/>
      <c r="G250" s="265"/>
      <c r="H250" s="265"/>
      <c r="I250" s="265"/>
      <c r="J250" s="265"/>
      <c r="K250" s="265"/>
      <c r="L250" s="265"/>
      <c r="M250" s="265"/>
      <c r="N250" s="265"/>
      <c r="O250" s="265"/>
      <c r="P250" s="265"/>
      <c r="Q250" s="265"/>
      <c r="R250" s="265"/>
      <c r="S250" s="265"/>
      <c r="T250" s="265"/>
      <c r="U250" s="265"/>
      <c r="V250" s="265"/>
      <c r="W250" s="265"/>
      <c r="X250" s="265"/>
      <c r="Y250" s="265"/>
      <c r="Z250" s="265"/>
      <c r="AA250" s="265"/>
      <c r="AB250" s="265"/>
      <c r="AC250" s="265"/>
      <c r="AD250" s="265"/>
      <c r="AE250" s="265"/>
      <c r="AF250" s="265"/>
      <c r="AG250" s="265"/>
      <c r="AH250" s="267"/>
      <c r="AI250" s="267"/>
    </row>
    <row r="251" spans="1:35" ht="14.25" customHeight="1" x14ac:dyDescent="0.45">
      <c r="A251" s="265"/>
      <c r="B251" s="265"/>
      <c r="C251" s="265"/>
      <c r="D251" s="265"/>
      <c r="E251" s="265"/>
      <c r="F251" s="265"/>
      <c r="G251" s="265"/>
      <c r="H251" s="265"/>
      <c r="I251" s="265"/>
      <c r="J251" s="265"/>
      <c r="K251" s="265"/>
      <c r="L251" s="265"/>
      <c r="M251" s="265"/>
      <c r="N251" s="265"/>
      <c r="O251" s="265"/>
      <c r="P251" s="265"/>
      <c r="Q251" s="265"/>
      <c r="R251" s="265"/>
      <c r="S251" s="265"/>
      <c r="T251" s="265"/>
      <c r="U251" s="265"/>
      <c r="V251" s="265"/>
      <c r="W251" s="265"/>
      <c r="X251" s="265"/>
      <c r="Y251" s="265"/>
      <c r="Z251" s="265"/>
      <c r="AA251" s="265"/>
      <c r="AB251" s="265"/>
      <c r="AC251" s="265"/>
      <c r="AD251" s="265"/>
      <c r="AE251" s="265"/>
      <c r="AF251" s="265"/>
      <c r="AG251" s="265"/>
      <c r="AH251" s="267"/>
      <c r="AI251" s="267"/>
    </row>
    <row r="252" spans="1:35" ht="14.25" customHeight="1" x14ac:dyDescent="0.45">
      <c r="A252" s="265"/>
      <c r="B252" s="265"/>
      <c r="C252" s="265"/>
      <c r="D252" s="265"/>
      <c r="E252" s="265"/>
      <c r="F252" s="265"/>
      <c r="G252" s="265"/>
      <c r="H252" s="265"/>
      <c r="I252" s="265"/>
      <c r="J252" s="265"/>
      <c r="K252" s="265"/>
      <c r="L252" s="265"/>
      <c r="M252" s="265"/>
      <c r="N252" s="265"/>
      <c r="O252" s="265"/>
      <c r="P252" s="265"/>
      <c r="Q252" s="265"/>
      <c r="R252" s="265"/>
      <c r="S252" s="265"/>
      <c r="T252" s="265"/>
      <c r="U252" s="265"/>
      <c r="V252" s="265"/>
      <c r="W252" s="265"/>
      <c r="X252" s="265"/>
      <c r="Y252" s="265"/>
      <c r="Z252" s="265"/>
      <c r="AA252" s="265"/>
      <c r="AB252" s="265"/>
      <c r="AC252" s="265"/>
      <c r="AD252" s="265"/>
      <c r="AE252" s="265"/>
      <c r="AF252" s="265"/>
      <c r="AG252" s="265"/>
      <c r="AH252" s="267"/>
      <c r="AI252" s="267"/>
    </row>
    <row r="253" spans="1:35" ht="14.25" customHeight="1" x14ac:dyDescent="0.45">
      <c r="A253" s="265"/>
      <c r="B253" s="265"/>
      <c r="C253" s="265"/>
      <c r="D253" s="265"/>
      <c r="E253" s="265"/>
      <c r="F253" s="265"/>
      <c r="G253" s="265"/>
      <c r="H253" s="265"/>
      <c r="I253" s="265"/>
      <c r="J253" s="265"/>
      <c r="K253" s="265"/>
      <c r="L253" s="265"/>
      <c r="M253" s="265"/>
      <c r="N253" s="265"/>
      <c r="O253" s="265"/>
      <c r="P253" s="265"/>
      <c r="Q253" s="265"/>
      <c r="R253" s="265"/>
      <c r="S253" s="265"/>
      <c r="T253" s="265"/>
      <c r="U253" s="265"/>
      <c r="V253" s="265"/>
      <c r="W253" s="265"/>
      <c r="X253" s="265"/>
      <c r="Y253" s="265"/>
      <c r="Z253" s="265"/>
      <c r="AA253" s="265"/>
      <c r="AB253" s="265"/>
      <c r="AC253" s="265"/>
      <c r="AD253" s="265"/>
      <c r="AE253" s="265"/>
      <c r="AF253" s="265"/>
      <c r="AG253" s="265"/>
      <c r="AH253" s="267"/>
      <c r="AI253" s="267"/>
    </row>
    <row r="254" spans="1:35" ht="14.25" customHeight="1" x14ac:dyDescent="0.45">
      <c r="A254" s="265"/>
      <c r="B254" s="265"/>
      <c r="C254" s="265"/>
      <c r="D254" s="265"/>
      <c r="E254" s="265"/>
      <c r="F254" s="265"/>
      <c r="G254" s="265"/>
      <c r="H254" s="265"/>
      <c r="I254" s="265"/>
      <c r="J254" s="265"/>
      <c r="K254" s="265"/>
      <c r="L254" s="265"/>
      <c r="M254" s="265"/>
      <c r="N254" s="265"/>
      <c r="O254" s="265"/>
      <c r="P254" s="265"/>
      <c r="Q254" s="265"/>
      <c r="R254" s="265"/>
      <c r="S254" s="265"/>
      <c r="T254" s="265"/>
      <c r="U254" s="265"/>
      <c r="V254" s="265"/>
      <c r="W254" s="265"/>
      <c r="X254" s="265"/>
      <c r="Y254" s="265"/>
      <c r="Z254" s="265"/>
      <c r="AA254" s="265"/>
      <c r="AB254" s="265"/>
      <c r="AC254" s="265"/>
      <c r="AD254" s="265"/>
      <c r="AE254" s="265"/>
      <c r="AF254" s="265"/>
      <c r="AG254" s="265"/>
      <c r="AH254" s="267"/>
      <c r="AI254" s="267"/>
    </row>
    <row r="255" spans="1:35" ht="14.25" customHeight="1" x14ac:dyDescent="0.45">
      <c r="A255" s="265"/>
      <c r="B255" s="265"/>
      <c r="C255" s="265"/>
      <c r="D255" s="265"/>
      <c r="E255" s="265"/>
      <c r="F255" s="265"/>
      <c r="G255" s="265"/>
      <c r="H255" s="265"/>
      <c r="I255" s="265"/>
      <c r="J255" s="265"/>
      <c r="K255" s="265"/>
      <c r="L255" s="265"/>
      <c r="M255" s="265"/>
      <c r="N255" s="265"/>
      <c r="O255" s="265"/>
      <c r="P255" s="265"/>
      <c r="Q255" s="265"/>
      <c r="R255" s="265"/>
      <c r="S255" s="265"/>
      <c r="T255" s="265"/>
      <c r="U255" s="265"/>
      <c r="V255" s="265"/>
      <c r="W255" s="265"/>
      <c r="X255" s="265"/>
      <c r="Y255" s="265"/>
      <c r="Z255" s="265"/>
      <c r="AA255" s="265"/>
      <c r="AB255" s="265"/>
      <c r="AC255" s="265"/>
      <c r="AD255" s="265"/>
      <c r="AE255" s="265"/>
      <c r="AF255" s="265"/>
      <c r="AG255" s="265"/>
      <c r="AH255" s="267"/>
      <c r="AI255" s="267"/>
    </row>
    <row r="256" spans="1:35" ht="14.25" customHeight="1" x14ac:dyDescent="0.45">
      <c r="A256" s="265"/>
      <c r="B256" s="265"/>
      <c r="C256" s="265"/>
      <c r="D256" s="265"/>
      <c r="E256" s="265"/>
      <c r="F256" s="265"/>
      <c r="G256" s="265"/>
      <c r="H256" s="265"/>
      <c r="I256" s="265"/>
      <c r="J256" s="265"/>
      <c r="K256" s="265"/>
      <c r="L256" s="265"/>
      <c r="M256" s="265"/>
      <c r="N256" s="265"/>
      <c r="O256" s="265"/>
      <c r="P256" s="265"/>
      <c r="Q256" s="265"/>
      <c r="R256" s="265"/>
      <c r="S256" s="265"/>
      <c r="T256" s="265"/>
      <c r="U256" s="265"/>
      <c r="V256" s="265"/>
      <c r="W256" s="265"/>
      <c r="X256" s="265"/>
      <c r="Y256" s="265"/>
      <c r="Z256" s="265"/>
      <c r="AA256" s="265"/>
      <c r="AB256" s="265"/>
      <c r="AC256" s="265"/>
      <c r="AD256" s="265"/>
      <c r="AE256" s="265"/>
      <c r="AF256" s="265"/>
      <c r="AG256" s="265"/>
      <c r="AH256" s="267"/>
      <c r="AI256" s="267"/>
    </row>
    <row r="257" spans="1:35" ht="14.25" customHeight="1" x14ac:dyDescent="0.45">
      <c r="A257" s="265"/>
      <c r="B257" s="265"/>
      <c r="C257" s="265"/>
      <c r="D257" s="265"/>
      <c r="E257" s="265"/>
      <c r="F257" s="265"/>
      <c r="G257" s="265"/>
      <c r="H257" s="265"/>
      <c r="I257" s="265"/>
      <c r="J257" s="265"/>
      <c r="K257" s="265"/>
      <c r="L257" s="265"/>
      <c r="M257" s="265"/>
      <c r="N257" s="265"/>
      <c r="O257" s="265"/>
      <c r="P257" s="265"/>
      <c r="Q257" s="265"/>
      <c r="R257" s="265"/>
      <c r="S257" s="265"/>
      <c r="T257" s="265"/>
      <c r="U257" s="265"/>
      <c r="V257" s="265"/>
      <c r="W257" s="265"/>
      <c r="X257" s="265"/>
      <c r="Y257" s="265"/>
      <c r="Z257" s="265"/>
      <c r="AA257" s="265"/>
      <c r="AB257" s="265"/>
      <c r="AC257" s="265"/>
      <c r="AD257" s="265"/>
      <c r="AE257" s="265"/>
      <c r="AF257" s="265"/>
      <c r="AG257" s="265"/>
      <c r="AH257" s="267"/>
      <c r="AI257" s="267"/>
    </row>
    <row r="258" spans="1:35" ht="14.25" customHeight="1" x14ac:dyDescent="0.45">
      <c r="A258" s="265"/>
      <c r="B258" s="265"/>
      <c r="C258" s="265"/>
      <c r="D258" s="265"/>
      <c r="E258" s="265"/>
      <c r="F258" s="265"/>
      <c r="G258" s="265"/>
      <c r="H258" s="265"/>
      <c r="I258" s="265"/>
      <c r="J258" s="265"/>
      <c r="K258" s="265"/>
      <c r="L258" s="265"/>
      <c r="M258" s="265"/>
      <c r="N258" s="265"/>
      <c r="O258" s="265"/>
      <c r="P258" s="265"/>
      <c r="Q258" s="265"/>
      <c r="R258" s="265"/>
      <c r="S258" s="265"/>
      <c r="T258" s="265"/>
      <c r="U258" s="265"/>
      <c r="V258" s="265"/>
      <c r="W258" s="265"/>
      <c r="X258" s="265"/>
      <c r="Y258" s="265"/>
      <c r="Z258" s="265"/>
      <c r="AA258" s="265"/>
      <c r="AB258" s="265"/>
      <c r="AC258" s="265"/>
      <c r="AD258" s="265"/>
      <c r="AE258" s="265"/>
      <c r="AF258" s="265"/>
      <c r="AG258" s="265"/>
      <c r="AH258" s="267"/>
      <c r="AI258" s="267"/>
    </row>
    <row r="259" spans="1:35" ht="14.25" customHeight="1" x14ac:dyDescent="0.45">
      <c r="A259" s="265"/>
      <c r="B259" s="265"/>
      <c r="C259" s="265"/>
      <c r="D259" s="265"/>
      <c r="E259" s="265"/>
      <c r="F259" s="265"/>
      <c r="G259" s="265"/>
      <c r="H259" s="265"/>
      <c r="I259" s="265"/>
      <c r="J259" s="265"/>
      <c r="K259" s="265"/>
      <c r="L259" s="265"/>
      <c r="M259" s="265"/>
      <c r="N259" s="265"/>
      <c r="O259" s="265"/>
      <c r="P259" s="265"/>
      <c r="Q259" s="265"/>
      <c r="R259" s="265"/>
      <c r="S259" s="265"/>
      <c r="T259" s="265"/>
      <c r="U259" s="265"/>
      <c r="V259" s="265"/>
      <c r="W259" s="265"/>
      <c r="X259" s="265"/>
      <c r="Y259" s="265"/>
      <c r="Z259" s="265"/>
      <c r="AA259" s="265"/>
      <c r="AB259" s="265"/>
      <c r="AC259" s="265"/>
      <c r="AD259" s="265"/>
      <c r="AE259" s="265"/>
      <c r="AF259" s="265"/>
      <c r="AG259" s="265"/>
      <c r="AH259" s="267"/>
      <c r="AI259" s="267"/>
    </row>
    <row r="260" spans="1:35" ht="14.25" customHeight="1" x14ac:dyDescent="0.45">
      <c r="A260" s="265"/>
      <c r="B260" s="265"/>
      <c r="C260" s="265"/>
      <c r="D260" s="265"/>
      <c r="E260" s="265"/>
      <c r="F260" s="265"/>
      <c r="G260" s="265"/>
      <c r="H260" s="265"/>
      <c r="I260" s="265"/>
      <c r="J260" s="265"/>
      <c r="K260" s="265"/>
      <c r="L260" s="265"/>
      <c r="M260" s="265"/>
      <c r="N260" s="265"/>
      <c r="O260" s="265"/>
      <c r="P260" s="265"/>
      <c r="Q260" s="265"/>
      <c r="R260" s="265"/>
      <c r="S260" s="265"/>
      <c r="T260" s="265"/>
      <c r="U260" s="265"/>
      <c r="V260" s="265"/>
      <c r="W260" s="265"/>
      <c r="X260" s="265"/>
      <c r="Y260" s="265"/>
      <c r="Z260" s="265"/>
      <c r="AA260" s="265"/>
      <c r="AB260" s="265"/>
      <c r="AC260" s="265"/>
      <c r="AD260" s="265"/>
      <c r="AE260" s="265"/>
      <c r="AF260" s="265"/>
      <c r="AG260" s="265"/>
      <c r="AH260" s="267"/>
      <c r="AI260" s="267"/>
    </row>
    <row r="261" spans="1:35" ht="14.25" customHeight="1" x14ac:dyDescent="0.45">
      <c r="A261" s="265"/>
      <c r="B261" s="265"/>
      <c r="C261" s="265"/>
      <c r="D261" s="265"/>
      <c r="E261" s="265"/>
      <c r="F261" s="265"/>
      <c r="G261" s="265"/>
      <c r="H261" s="265"/>
      <c r="I261" s="265"/>
      <c r="J261" s="265"/>
      <c r="K261" s="265"/>
      <c r="L261" s="265"/>
      <c r="M261" s="265"/>
      <c r="N261" s="265"/>
      <c r="O261" s="265"/>
      <c r="P261" s="265"/>
      <c r="Q261" s="265"/>
      <c r="R261" s="265"/>
      <c r="S261" s="265"/>
      <c r="T261" s="265"/>
      <c r="U261" s="265"/>
      <c r="V261" s="265"/>
      <c r="W261" s="265"/>
      <c r="X261" s="265"/>
      <c r="Y261" s="265"/>
      <c r="Z261" s="265"/>
      <c r="AA261" s="265"/>
      <c r="AB261" s="265"/>
      <c r="AC261" s="265"/>
      <c r="AD261" s="265"/>
      <c r="AE261" s="265"/>
      <c r="AF261" s="265"/>
      <c r="AG261" s="265"/>
      <c r="AH261" s="267"/>
      <c r="AI261" s="267"/>
    </row>
    <row r="262" spans="1:35" ht="14.25" customHeight="1" x14ac:dyDescent="0.45">
      <c r="A262" s="265"/>
      <c r="B262" s="265"/>
      <c r="C262" s="265"/>
      <c r="D262" s="265"/>
      <c r="E262" s="265"/>
      <c r="F262" s="265"/>
      <c r="G262" s="265"/>
      <c r="H262" s="265"/>
      <c r="I262" s="265"/>
      <c r="J262" s="265"/>
      <c r="K262" s="265"/>
      <c r="L262" s="265"/>
      <c r="M262" s="265"/>
      <c r="N262" s="265"/>
      <c r="O262" s="265"/>
      <c r="P262" s="265"/>
      <c r="Q262" s="265"/>
      <c r="R262" s="265"/>
      <c r="S262" s="265"/>
      <c r="T262" s="265"/>
      <c r="U262" s="265"/>
      <c r="V262" s="265"/>
      <c r="W262" s="265"/>
      <c r="X262" s="265"/>
      <c r="Y262" s="265"/>
      <c r="Z262" s="265"/>
      <c r="AA262" s="265"/>
      <c r="AB262" s="265"/>
      <c r="AC262" s="265"/>
      <c r="AD262" s="265"/>
      <c r="AE262" s="265"/>
      <c r="AF262" s="265"/>
      <c r="AG262" s="265"/>
      <c r="AH262" s="267"/>
      <c r="AI262" s="267"/>
    </row>
    <row r="263" spans="1:35" ht="14.25" customHeight="1" x14ac:dyDescent="0.45">
      <c r="A263" s="265"/>
      <c r="B263" s="265"/>
      <c r="C263" s="265"/>
      <c r="D263" s="265"/>
      <c r="E263" s="265"/>
      <c r="F263" s="265"/>
      <c r="G263" s="265"/>
      <c r="H263" s="265"/>
      <c r="I263" s="265"/>
      <c r="J263" s="265"/>
      <c r="K263" s="265"/>
      <c r="L263" s="265"/>
      <c r="M263" s="265"/>
      <c r="N263" s="265"/>
      <c r="O263" s="265"/>
      <c r="P263" s="265"/>
      <c r="Q263" s="265"/>
      <c r="R263" s="265"/>
      <c r="S263" s="265"/>
      <c r="T263" s="265"/>
      <c r="U263" s="265"/>
      <c r="V263" s="265"/>
      <c r="W263" s="265"/>
      <c r="X263" s="265"/>
      <c r="Y263" s="265"/>
      <c r="Z263" s="265"/>
      <c r="AA263" s="265"/>
      <c r="AB263" s="265"/>
      <c r="AC263" s="265"/>
      <c r="AD263" s="265"/>
      <c r="AE263" s="265"/>
      <c r="AF263" s="265"/>
      <c r="AG263" s="265"/>
      <c r="AH263" s="267"/>
      <c r="AI263" s="267"/>
    </row>
    <row r="264" spans="1:35" ht="14.25" customHeight="1" x14ac:dyDescent="0.45">
      <c r="A264" s="265"/>
      <c r="B264" s="265"/>
      <c r="C264" s="265"/>
      <c r="D264" s="265"/>
      <c r="E264" s="265"/>
      <c r="F264" s="265"/>
      <c r="G264" s="265"/>
      <c r="H264" s="265"/>
      <c r="I264" s="265"/>
      <c r="J264" s="265"/>
      <c r="K264" s="265"/>
      <c r="L264" s="265"/>
      <c r="M264" s="265"/>
      <c r="N264" s="265"/>
      <c r="O264" s="265"/>
      <c r="P264" s="265"/>
      <c r="Q264" s="265"/>
      <c r="R264" s="265"/>
      <c r="S264" s="265"/>
      <c r="T264" s="265"/>
      <c r="U264" s="265"/>
      <c r="V264" s="265"/>
      <c r="W264" s="265"/>
      <c r="X264" s="265"/>
      <c r="Y264" s="265"/>
      <c r="Z264" s="265"/>
      <c r="AA264" s="265"/>
      <c r="AB264" s="265"/>
      <c r="AC264" s="265"/>
      <c r="AD264" s="265"/>
      <c r="AE264" s="265"/>
      <c r="AF264" s="265"/>
      <c r="AG264" s="265"/>
      <c r="AH264" s="267"/>
      <c r="AI264" s="267"/>
    </row>
    <row r="265" spans="1:35" ht="14.25" customHeight="1" x14ac:dyDescent="0.45">
      <c r="A265" s="265"/>
      <c r="B265" s="265"/>
      <c r="C265" s="265"/>
      <c r="D265" s="265"/>
      <c r="E265" s="265"/>
      <c r="F265" s="265"/>
      <c r="G265" s="265"/>
      <c r="H265" s="265"/>
      <c r="I265" s="265"/>
      <c r="J265" s="265"/>
      <c r="K265" s="265"/>
      <c r="L265" s="265"/>
      <c r="M265" s="265"/>
      <c r="N265" s="265"/>
      <c r="O265" s="265"/>
      <c r="P265" s="265"/>
      <c r="Q265" s="265"/>
      <c r="R265" s="265"/>
      <c r="S265" s="265"/>
      <c r="T265" s="265"/>
      <c r="U265" s="265"/>
      <c r="V265" s="265"/>
      <c r="W265" s="265"/>
      <c r="X265" s="265"/>
      <c r="Y265" s="265"/>
      <c r="Z265" s="265"/>
      <c r="AA265" s="265"/>
      <c r="AB265" s="265"/>
      <c r="AC265" s="265"/>
      <c r="AD265" s="265"/>
      <c r="AE265" s="265"/>
      <c r="AF265" s="265"/>
      <c r="AG265" s="265"/>
      <c r="AH265" s="267"/>
      <c r="AI265" s="267"/>
    </row>
    <row r="266" spans="1:35" ht="14.25" customHeight="1" x14ac:dyDescent="0.45">
      <c r="A266" s="265"/>
      <c r="B266" s="265"/>
      <c r="C266" s="265"/>
      <c r="D266" s="265"/>
      <c r="E266" s="265"/>
      <c r="F266" s="265"/>
      <c r="G266" s="265"/>
      <c r="H266" s="265"/>
      <c r="I266" s="265"/>
      <c r="J266" s="265"/>
      <c r="K266" s="265"/>
      <c r="L266" s="265"/>
      <c r="M266" s="265"/>
      <c r="N266" s="265"/>
      <c r="O266" s="265"/>
      <c r="P266" s="265"/>
      <c r="Q266" s="265"/>
      <c r="R266" s="265"/>
      <c r="S266" s="265"/>
      <c r="T266" s="265"/>
      <c r="U266" s="265"/>
      <c r="V266" s="265"/>
      <c r="W266" s="265"/>
      <c r="X266" s="265"/>
      <c r="Y266" s="265"/>
      <c r="Z266" s="265"/>
      <c r="AA266" s="265"/>
      <c r="AB266" s="265"/>
      <c r="AC266" s="265"/>
      <c r="AD266" s="265"/>
      <c r="AE266" s="265"/>
      <c r="AF266" s="265"/>
      <c r="AG266" s="265"/>
      <c r="AH266" s="267"/>
      <c r="AI266" s="267"/>
    </row>
    <row r="267" spans="1:35" ht="14.25" customHeight="1" x14ac:dyDescent="0.45">
      <c r="A267" s="265"/>
      <c r="B267" s="265"/>
      <c r="C267" s="265"/>
      <c r="D267" s="265"/>
      <c r="E267" s="265"/>
      <c r="F267" s="265"/>
      <c r="G267" s="265"/>
      <c r="H267" s="265"/>
      <c r="I267" s="265"/>
      <c r="J267" s="265"/>
      <c r="K267" s="265"/>
      <c r="L267" s="265"/>
      <c r="M267" s="265"/>
      <c r="N267" s="265"/>
      <c r="O267" s="265"/>
      <c r="P267" s="265"/>
      <c r="Q267" s="265"/>
      <c r="R267" s="265"/>
      <c r="S267" s="265"/>
      <c r="T267" s="265"/>
      <c r="U267" s="265"/>
      <c r="V267" s="265"/>
      <c r="W267" s="265"/>
      <c r="X267" s="265"/>
      <c r="Y267" s="265"/>
      <c r="Z267" s="265"/>
      <c r="AA267" s="265"/>
      <c r="AB267" s="265"/>
      <c r="AC267" s="265"/>
      <c r="AD267" s="265"/>
      <c r="AE267" s="265"/>
      <c r="AF267" s="265"/>
      <c r="AG267" s="265"/>
      <c r="AH267" s="267"/>
      <c r="AI267" s="267"/>
    </row>
    <row r="268" spans="1:35" ht="14.25" customHeight="1" x14ac:dyDescent="0.45">
      <c r="A268" s="265"/>
      <c r="B268" s="265"/>
      <c r="C268" s="265"/>
      <c r="D268" s="265"/>
      <c r="E268" s="265"/>
      <c r="F268" s="265"/>
      <c r="G268" s="265"/>
      <c r="H268" s="265"/>
      <c r="I268" s="265"/>
      <c r="J268" s="265"/>
      <c r="K268" s="265"/>
      <c r="L268" s="265"/>
      <c r="M268" s="265"/>
      <c r="N268" s="265"/>
      <c r="O268" s="265"/>
      <c r="P268" s="265"/>
      <c r="Q268" s="265"/>
      <c r="R268" s="265"/>
      <c r="S268" s="265"/>
      <c r="T268" s="265"/>
      <c r="U268" s="265"/>
      <c r="V268" s="265"/>
      <c r="W268" s="265"/>
      <c r="X268" s="265"/>
      <c r="Y268" s="265"/>
      <c r="Z268" s="265"/>
      <c r="AA268" s="265"/>
      <c r="AB268" s="265"/>
      <c r="AC268" s="265"/>
      <c r="AD268" s="265"/>
      <c r="AE268" s="265"/>
      <c r="AF268" s="265"/>
      <c r="AG268" s="265"/>
      <c r="AH268" s="267"/>
      <c r="AI268" s="267"/>
    </row>
    <row r="269" spans="1:35" ht="14.25" customHeight="1" x14ac:dyDescent="0.45">
      <c r="A269" s="265"/>
      <c r="B269" s="265"/>
      <c r="C269" s="265"/>
      <c r="D269" s="265"/>
      <c r="E269" s="265"/>
      <c r="F269" s="265"/>
      <c r="G269" s="265"/>
      <c r="H269" s="265"/>
      <c r="I269" s="265"/>
      <c r="J269" s="265"/>
      <c r="K269" s="265"/>
      <c r="L269" s="265"/>
      <c r="M269" s="265"/>
      <c r="N269" s="265"/>
      <c r="O269" s="265"/>
      <c r="P269" s="265"/>
      <c r="Q269" s="265"/>
      <c r="R269" s="265"/>
      <c r="S269" s="265"/>
      <c r="T269" s="265"/>
      <c r="U269" s="265"/>
      <c r="V269" s="265"/>
      <c r="W269" s="265"/>
      <c r="X269" s="265"/>
      <c r="Y269" s="265"/>
      <c r="Z269" s="265"/>
      <c r="AA269" s="265"/>
      <c r="AB269" s="265"/>
      <c r="AC269" s="265"/>
      <c r="AD269" s="265"/>
      <c r="AE269" s="265"/>
      <c r="AF269" s="265"/>
      <c r="AG269" s="265"/>
      <c r="AH269" s="267"/>
      <c r="AI269" s="267"/>
    </row>
    <row r="270" spans="1:35" ht="14.25" customHeight="1" x14ac:dyDescent="0.45">
      <c r="A270" s="265"/>
      <c r="B270" s="265"/>
      <c r="C270" s="265"/>
      <c r="D270" s="265"/>
      <c r="E270" s="265"/>
      <c r="F270" s="265"/>
      <c r="G270" s="265"/>
      <c r="H270" s="265"/>
      <c r="I270" s="265"/>
      <c r="J270" s="265"/>
      <c r="K270" s="265"/>
      <c r="L270" s="265"/>
      <c r="M270" s="265"/>
      <c r="N270" s="265"/>
      <c r="O270" s="265"/>
      <c r="P270" s="265"/>
      <c r="Q270" s="265"/>
      <c r="R270" s="265"/>
      <c r="S270" s="265"/>
      <c r="T270" s="265"/>
      <c r="U270" s="265"/>
      <c r="V270" s="265"/>
      <c r="W270" s="265"/>
      <c r="X270" s="265"/>
      <c r="Y270" s="265"/>
      <c r="Z270" s="265"/>
      <c r="AA270" s="265"/>
      <c r="AB270" s="265"/>
      <c r="AC270" s="265"/>
      <c r="AD270" s="265"/>
      <c r="AE270" s="265"/>
      <c r="AF270" s="265"/>
      <c r="AG270" s="265"/>
      <c r="AH270" s="267"/>
      <c r="AI270" s="267"/>
    </row>
    <row r="271" spans="1:35" ht="14.25" customHeight="1" x14ac:dyDescent="0.45">
      <c r="A271" s="265"/>
      <c r="B271" s="265"/>
      <c r="C271" s="265"/>
      <c r="D271" s="265"/>
      <c r="E271" s="265"/>
      <c r="F271" s="265"/>
      <c r="G271" s="265"/>
      <c r="H271" s="265"/>
      <c r="I271" s="265"/>
      <c r="J271" s="265"/>
      <c r="K271" s="265"/>
      <c r="L271" s="265"/>
      <c r="M271" s="265"/>
      <c r="N271" s="265"/>
      <c r="O271" s="265"/>
      <c r="P271" s="265"/>
      <c r="Q271" s="265"/>
      <c r="R271" s="265"/>
      <c r="S271" s="265"/>
      <c r="T271" s="265"/>
      <c r="U271" s="265"/>
      <c r="V271" s="265"/>
      <c r="W271" s="265"/>
      <c r="X271" s="265"/>
      <c r="Y271" s="265"/>
      <c r="Z271" s="265"/>
      <c r="AA271" s="265"/>
      <c r="AB271" s="265"/>
      <c r="AC271" s="265"/>
      <c r="AD271" s="265"/>
      <c r="AE271" s="265"/>
      <c r="AF271" s="265"/>
      <c r="AG271" s="265"/>
      <c r="AH271" s="267"/>
      <c r="AI271" s="267"/>
    </row>
    <row r="272" spans="1:35" ht="14.25" customHeight="1" x14ac:dyDescent="0.45">
      <c r="A272" s="265"/>
      <c r="B272" s="265"/>
      <c r="C272" s="265"/>
      <c r="D272" s="265"/>
      <c r="E272" s="265"/>
      <c r="F272" s="265"/>
      <c r="G272" s="265"/>
      <c r="H272" s="265"/>
      <c r="I272" s="265"/>
      <c r="J272" s="265"/>
      <c r="K272" s="265"/>
      <c r="L272" s="265"/>
      <c r="M272" s="265"/>
      <c r="N272" s="265"/>
      <c r="O272" s="265"/>
      <c r="P272" s="265"/>
      <c r="Q272" s="265"/>
      <c r="R272" s="265"/>
      <c r="S272" s="265"/>
      <c r="T272" s="265"/>
      <c r="U272" s="265"/>
      <c r="V272" s="265"/>
      <c r="W272" s="265"/>
      <c r="X272" s="265"/>
      <c r="Y272" s="265"/>
      <c r="Z272" s="265"/>
      <c r="AA272" s="265"/>
      <c r="AB272" s="265"/>
      <c r="AC272" s="265"/>
      <c r="AD272" s="265"/>
      <c r="AE272" s="265"/>
      <c r="AF272" s="265"/>
      <c r="AG272" s="265"/>
      <c r="AH272" s="267"/>
      <c r="AI272" s="267"/>
    </row>
    <row r="273" spans="1:35" ht="14.25" customHeight="1" x14ac:dyDescent="0.45">
      <c r="A273" s="265"/>
      <c r="B273" s="265"/>
      <c r="C273" s="265"/>
      <c r="D273" s="265"/>
      <c r="E273" s="265"/>
      <c r="F273" s="265"/>
      <c r="G273" s="265"/>
      <c r="H273" s="265"/>
      <c r="I273" s="265"/>
      <c r="J273" s="265"/>
      <c r="K273" s="265"/>
      <c r="L273" s="265"/>
      <c r="M273" s="265"/>
      <c r="N273" s="265"/>
      <c r="O273" s="265"/>
      <c r="P273" s="265"/>
      <c r="Q273" s="265"/>
      <c r="R273" s="265"/>
      <c r="S273" s="265"/>
      <c r="T273" s="265"/>
      <c r="U273" s="265"/>
      <c r="V273" s="265"/>
      <c r="W273" s="265"/>
      <c r="X273" s="265"/>
      <c r="Y273" s="265"/>
      <c r="Z273" s="265"/>
      <c r="AA273" s="265"/>
      <c r="AB273" s="265"/>
      <c r="AC273" s="265"/>
      <c r="AD273" s="265"/>
      <c r="AE273" s="265"/>
      <c r="AF273" s="265"/>
      <c r="AG273" s="265"/>
      <c r="AH273" s="267"/>
      <c r="AI273" s="267"/>
    </row>
    <row r="274" spans="1:35" ht="14.25" customHeight="1" x14ac:dyDescent="0.45">
      <c r="A274" s="265"/>
      <c r="B274" s="265"/>
      <c r="C274" s="265"/>
      <c r="D274" s="265"/>
      <c r="E274" s="265"/>
      <c r="F274" s="265"/>
      <c r="G274" s="265"/>
      <c r="H274" s="265"/>
      <c r="I274" s="265"/>
      <c r="J274" s="265"/>
      <c r="K274" s="265"/>
      <c r="L274" s="265"/>
      <c r="M274" s="265"/>
      <c r="N274" s="265"/>
      <c r="O274" s="265"/>
      <c r="P274" s="265"/>
      <c r="Q274" s="265"/>
      <c r="R274" s="265"/>
      <c r="S274" s="265"/>
      <c r="T274" s="265"/>
      <c r="U274" s="265"/>
      <c r="V274" s="265"/>
      <c r="W274" s="265"/>
      <c r="X274" s="265"/>
      <c r="Y274" s="265"/>
      <c r="Z274" s="265"/>
      <c r="AA274" s="265"/>
      <c r="AB274" s="265"/>
      <c r="AC274" s="265"/>
      <c r="AD274" s="265"/>
      <c r="AE274" s="265"/>
      <c r="AF274" s="265"/>
      <c r="AG274" s="265"/>
      <c r="AH274" s="267"/>
      <c r="AI274" s="267"/>
    </row>
    <row r="275" spans="1:35" ht="14.25" customHeight="1" x14ac:dyDescent="0.45">
      <c r="A275" s="265"/>
      <c r="B275" s="265"/>
      <c r="C275" s="265"/>
      <c r="D275" s="265"/>
      <c r="E275" s="265"/>
      <c r="F275" s="265"/>
      <c r="G275" s="265"/>
      <c r="H275" s="265"/>
      <c r="I275" s="265"/>
      <c r="J275" s="265"/>
      <c r="K275" s="265"/>
      <c r="L275" s="265"/>
      <c r="M275" s="265"/>
      <c r="N275" s="265"/>
      <c r="O275" s="265"/>
      <c r="P275" s="265"/>
      <c r="Q275" s="265"/>
      <c r="R275" s="265"/>
      <c r="S275" s="265"/>
      <c r="T275" s="265"/>
      <c r="U275" s="265"/>
      <c r="V275" s="265"/>
      <c r="W275" s="265"/>
      <c r="X275" s="265"/>
      <c r="Y275" s="265"/>
      <c r="Z275" s="265"/>
      <c r="AA275" s="265"/>
      <c r="AB275" s="265"/>
      <c r="AC275" s="265"/>
      <c r="AD275" s="265"/>
      <c r="AE275" s="265"/>
      <c r="AF275" s="265"/>
      <c r="AG275" s="265"/>
      <c r="AH275" s="267"/>
      <c r="AI275" s="267"/>
    </row>
    <row r="276" spans="1:35" ht="14.25" customHeight="1" x14ac:dyDescent="0.45">
      <c r="A276" s="265"/>
      <c r="B276" s="265"/>
      <c r="C276" s="265"/>
      <c r="D276" s="265"/>
      <c r="E276" s="265"/>
      <c r="F276" s="265"/>
      <c r="G276" s="265"/>
      <c r="H276" s="265"/>
      <c r="I276" s="265"/>
      <c r="J276" s="265"/>
      <c r="K276" s="265"/>
      <c r="L276" s="265"/>
      <c r="M276" s="265"/>
      <c r="N276" s="265"/>
      <c r="O276" s="265"/>
      <c r="P276" s="265"/>
      <c r="Q276" s="265"/>
      <c r="R276" s="265"/>
      <c r="S276" s="265"/>
      <c r="T276" s="265"/>
      <c r="U276" s="265"/>
      <c r="V276" s="265"/>
      <c r="W276" s="265"/>
      <c r="X276" s="265"/>
      <c r="Y276" s="265"/>
      <c r="Z276" s="265"/>
      <c r="AA276" s="265"/>
      <c r="AB276" s="265"/>
      <c r="AC276" s="265"/>
      <c r="AD276" s="265"/>
      <c r="AE276" s="265"/>
      <c r="AF276" s="265"/>
      <c r="AG276" s="265"/>
      <c r="AH276" s="267"/>
      <c r="AI276" s="267"/>
    </row>
    <row r="277" spans="1:35" ht="14.25" customHeight="1" x14ac:dyDescent="0.45">
      <c r="A277" s="265"/>
      <c r="B277" s="265"/>
      <c r="C277" s="265"/>
      <c r="D277" s="265"/>
      <c r="E277" s="265"/>
      <c r="F277" s="265"/>
      <c r="G277" s="265"/>
      <c r="H277" s="265"/>
      <c r="I277" s="265"/>
      <c r="J277" s="265"/>
      <c r="K277" s="265"/>
      <c r="L277" s="265"/>
      <c r="M277" s="265"/>
      <c r="N277" s="265"/>
      <c r="O277" s="265"/>
      <c r="P277" s="265"/>
      <c r="Q277" s="265"/>
      <c r="R277" s="265"/>
      <c r="S277" s="265"/>
      <c r="T277" s="265"/>
      <c r="U277" s="265"/>
      <c r="V277" s="265"/>
      <c r="W277" s="265"/>
      <c r="X277" s="265"/>
      <c r="Y277" s="265"/>
      <c r="Z277" s="265"/>
      <c r="AA277" s="265"/>
      <c r="AB277" s="265"/>
      <c r="AC277" s="265"/>
      <c r="AD277" s="265"/>
      <c r="AE277" s="265"/>
      <c r="AF277" s="265"/>
      <c r="AG277" s="265"/>
      <c r="AH277" s="267"/>
      <c r="AI277" s="267"/>
    </row>
    <row r="278" spans="1:35" ht="14.25" customHeight="1" x14ac:dyDescent="0.45">
      <c r="A278" s="265"/>
      <c r="B278" s="265"/>
      <c r="C278" s="265"/>
      <c r="D278" s="265"/>
      <c r="E278" s="265"/>
      <c r="F278" s="265"/>
      <c r="G278" s="265"/>
      <c r="H278" s="265"/>
      <c r="I278" s="265"/>
      <c r="J278" s="265"/>
      <c r="K278" s="265"/>
      <c r="L278" s="265"/>
      <c r="M278" s="265"/>
      <c r="N278" s="265"/>
      <c r="O278" s="265"/>
      <c r="P278" s="265"/>
      <c r="Q278" s="265"/>
      <c r="R278" s="265"/>
      <c r="S278" s="265"/>
      <c r="T278" s="265"/>
      <c r="U278" s="265"/>
      <c r="V278" s="265"/>
      <c r="W278" s="265"/>
      <c r="X278" s="265"/>
      <c r="Y278" s="265"/>
      <c r="Z278" s="265"/>
      <c r="AA278" s="265"/>
      <c r="AB278" s="265"/>
      <c r="AC278" s="265"/>
      <c r="AD278" s="265"/>
      <c r="AE278" s="265"/>
      <c r="AF278" s="265"/>
      <c r="AG278" s="265"/>
      <c r="AH278" s="267"/>
      <c r="AI278" s="267"/>
    </row>
    <row r="279" spans="1:35" ht="14.25" customHeight="1" x14ac:dyDescent="0.45">
      <c r="A279" s="265"/>
      <c r="B279" s="265"/>
      <c r="C279" s="265"/>
      <c r="D279" s="265"/>
      <c r="E279" s="265"/>
      <c r="F279" s="265"/>
      <c r="G279" s="265"/>
      <c r="H279" s="265"/>
      <c r="I279" s="265"/>
      <c r="J279" s="265"/>
      <c r="K279" s="265"/>
      <c r="L279" s="265"/>
      <c r="M279" s="265"/>
      <c r="N279" s="265"/>
      <c r="O279" s="265"/>
      <c r="P279" s="265"/>
      <c r="Q279" s="265"/>
      <c r="R279" s="265"/>
      <c r="S279" s="265"/>
      <c r="T279" s="265"/>
      <c r="U279" s="265"/>
      <c r="V279" s="265"/>
      <c r="W279" s="265"/>
      <c r="X279" s="265"/>
      <c r="Y279" s="265"/>
      <c r="Z279" s="265"/>
      <c r="AA279" s="265"/>
      <c r="AB279" s="265"/>
      <c r="AC279" s="265"/>
      <c r="AD279" s="265"/>
      <c r="AE279" s="265"/>
      <c r="AF279" s="265"/>
      <c r="AG279" s="265"/>
      <c r="AH279" s="267"/>
      <c r="AI279" s="267"/>
    </row>
    <row r="280" spans="1:35" ht="14.25" customHeight="1" x14ac:dyDescent="0.45">
      <c r="A280" s="265"/>
      <c r="B280" s="265"/>
      <c r="C280" s="265"/>
      <c r="D280" s="265"/>
      <c r="E280" s="265"/>
      <c r="F280" s="265"/>
      <c r="G280" s="265"/>
      <c r="H280" s="265"/>
      <c r="I280" s="265"/>
      <c r="J280" s="265"/>
      <c r="K280" s="265"/>
      <c r="L280" s="265"/>
      <c r="M280" s="265"/>
      <c r="N280" s="265"/>
      <c r="O280" s="265"/>
      <c r="P280" s="265"/>
      <c r="Q280" s="265"/>
      <c r="R280" s="265"/>
      <c r="S280" s="265"/>
      <c r="T280" s="265"/>
      <c r="U280" s="265"/>
      <c r="V280" s="265"/>
      <c r="W280" s="265"/>
      <c r="X280" s="265"/>
      <c r="Y280" s="265"/>
      <c r="Z280" s="265"/>
      <c r="AA280" s="265"/>
      <c r="AB280" s="265"/>
      <c r="AC280" s="265"/>
      <c r="AD280" s="265"/>
      <c r="AE280" s="265"/>
      <c r="AF280" s="265"/>
      <c r="AG280" s="265"/>
      <c r="AH280" s="267"/>
      <c r="AI280" s="267"/>
    </row>
    <row r="281" spans="1:35" ht="14.25" customHeight="1" x14ac:dyDescent="0.45">
      <c r="A281" s="265"/>
      <c r="B281" s="265"/>
      <c r="C281" s="265"/>
      <c r="D281" s="265"/>
      <c r="E281" s="265"/>
      <c r="F281" s="265"/>
      <c r="G281" s="265"/>
      <c r="H281" s="265"/>
      <c r="I281" s="265"/>
      <c r="J281" s="265"/>
      <c r="K281" s="265"/>
      <c r="L281" s="265"/>
      <c r="M281" s="265"/>
      <c r="N281" s="265"/>
      <c r="O281" s="265"/>
      <c r="P281" s="265"/>
      <c r="Q281" s="265"/>
      <c r="R281" s="265"/>
      <c r="S281" s="265"/>
      <c r="T281" s="265"/>
      <c r="U281" s="265"/>
      <c r="V281" s="265"/>
      <c r="W281" s="265"/>
      <c r="X281" s="265"/>
      <c r="Y281" s="265"/>
      <c r="Z281" s="265"/>
      <c r="AA281" s="265"/>
      <c r="AB281" s="265"/>
      <c r="AC281" s="265"/>
      <c r="AD281" s="265"/>
      <c r="AE281" s="265"/>
      <c r="AF281" s="265"/>
      <c r="AG281" s="265"/>
      <c r="AH281" s="267"/>
      <c r="AI281" s="267"/>
    </row>
    <row r="282" spans="1:35" ht="14.25" customHeight="1" x14ac:dyDescent="0.45">
      <c r="A282" s="265"/>
      <c r="B282" s="265"/>
      <c r="C282" s="265"/>
      <c r="D282" s="265"/>
      <c r="E282" s="265"/>
      <c r="F282" s="265"/>
      <c r="G282" s="265"/>
      <c r="H282" s="265"/>
      <c r="I282" s="265"/>
      <c r="J282" s="265"/>
      <c r="K282" s="265"/>
      <c r="L282" s="265"/>
      <c r="M282" s="265"/>
      <c r="N282" s="265"/>
      <c r="O282" s="265"/>
      <c r="P282" s="265"/>
      <c r="Q282" s="265"/>
      <c r="R282" s="265"/>
      <c r="S282" s="265"/>
      <c r="T282" s="265"/>
      <c r="U282" s="265"/>
      <c r="V282" s="265"/>
      <c r="W282" s="265"/>
      <c r="X282" s="265"/>
      <c r="Y282" s="265"/>
      <c r="Z282" s="265"/>
      <c r="AA282" s="265"/>
      <c r="AB282" s="265"/>
      <c r="AC282" s="265"/>
      <c r="AD282" s="265"/>
      <c r="AE282" s="265"/>
      <c r="AF282" s="265"/>
      <c r="AG282" s="265"/>
      <c r="AH282" s="267"/>
      <c r="AI282" s="267"/>
    </row>
    <row r="283" spans="1:35" ht="14.25" customHeight="1" x14ac:dyDescent="0.45">
      <c r="A283" s="265"/>
      <c r="B283" s="265"/>
      <c r="C283" s="265"/>
      <c r="D283" s="265"/>
      <c r="E283" s="265"/>
      <c r="F283" s="265"/>
      <c r="G283" s="265"/>
      <c r="H283" s="265"/>
      <c r="I283" s="265"/>
      <c r="J283" s="265"/>
      <c r="K283" s="265"/>
      <c r="L283" s="265"/>
      <c r="M283" s="265"/>
      <c r="N283" s="265"/>
      <c r="O283" s="265"/>
      <c r="P283" s="265"/>
      <c r="Q283" s="265"/>
      <c r="R283" s="265"/>
      <c r="S283" s="265"/>
      <c r="T283" s="265"/>
      <c r="U283" s="265"/>
      <c r="V283" s="265"/>
      <c r="W283" s="265"/>
      <c r="X283" s="265"/>
      <c r="Y283" s="265"/>
      <c r="Z283" s="265"/>
      <c r="AA283" s="265"/>
      <c r="AB283" s="265"/>
      <c r="AC283" s="265"/>
      <c r="AD283" s="265"/>
      <c r="AE283" s="265"/>
      <c r="AF283" s="265"/>
      <c r="AG283" s="265"/>
      <c r="AH283" s="267"/>
      <c r="AI283" s="267"/>
    </row>
    <row r="284" spans="1:35" ht="14.25" customHeight="1" x14ac:dyDescent="0.45">
      <c r="A284" s="265"/>
      <c r="B284" s="265"/>
      <c r="C284" s="265"/>
      <c r="D284" s="265"/>
      <c r="E284" s="265"/>
      <c r="F284" s="265"/>
      <c r="G284" s="265"/>
      <c r="H284" s="265"/>
      <c r="I284" s="265"/>
      <c r="J284" s="265"/>
      <c r="K284" s="265"/>
      <c r="L284" s="265"/>
      <c r="M284" s="265"/>
      <c r="N284" s="265"/>
      <c r="O284" s="265"/>
      <c r="P284" s="265"/>
      <c r="Q284" s="265"/>
      <c r="R284" s="265"/>
      <c r="S284" s="265"/>
      <c r="T284" s="265"/>
      <c r="U284" s="265"/>
      <c r="V284" s="265"/>
      <c r="W284" s="265"/>
      <c r="X284" s="265"/>
      <c r="Y284" s="265"/>
      <c r="Z284" s="265"/>
      <c r="AA284" s="265"/>
      <c r="AB284" s="265"/>
      <c r="AC284" s="265"/>
      <c r="AD284" s="265"/>
      <c r="AE284" s="265"/>
      <c r="AF284" s="265"/>
      <c r="AG284" s="265"/>
      <c r="AH284" s="267"/>
      <c r="AI284" s="267"/>
    </row>
    <row r="285" spans="1:35" ht="14.25" customHeight="1" x14ac:dyDescent="0.45">
      <c r="A285" s="265"/>
      <c r="B285" s="265"/>
      <c r="C285" s="265"/>
      <c r="D285" s="265"/>
      <c r="E285" s="265"/>
      <c r="F285" s="265"/>
      <c r="G285" s="265"/>
      <c r="H285" s="265"/>
      <c r="I285" s="265"/>
      <c r="J285" s="265"/>
      <c r="K285" s="265"/>
      <c r="L285" s="265"/>
      <c r="M285" s="265"/>
      <c r="N285" s="265"/>
      <c r="O285" s="265"/>
      <c r="P285" s="265"/>
      <c r="Q285" s="265"/>
      <c r="R285" s="265"/>
      <c r="S285" s="265"/>
      <c r="T285" s="265"/>
      <c r="U285" s="265"/>
      <c r="V285" s="265"/>
      <c r="W285" s="265"/>
      <c r="X285" s="265"/>
      <c r="Y285" s="265"/>
      <c r="Z285" s="265"/>
      <c r="AA285" s="265"/>
      <c r="AB285" s="265"/>
      <c r="AC285" s="265"/>
      <c r="AD285" s="265"/>
      <c r="AE285" s="265"/>
      <c r="AF285" s="265"/>
      <c r="AG285" s="265"/>
      <c r="AH285" s="267"/>
      <c r="AI285" s="267"/>
    </row>
    <row r="286" spans="1:35" ht="14.25" customHeight="1" x14ac:dyDescent="0.45">
      <c r="A286" s="265"/>
      <c r="B286" s="265"/>
      <c r="C286" s="265"/>
      <c r="D286" s="265"/>
      <c r="E286" s="265"/>
      <c r="F286" s="265"/>
      <c r="G286" s="265"/>
      <c r="H286" s="265"/>
      <c r="I286" s="265"/>
      <c r="J286" s="265"/>
      <c r="K286" s="265"/>
      <c r="L286" s="265"/>
      <c r="M286" s="265"/>
      <c r="N286" s="265"/>
      <c r="O286" s="265"/>
      <c r="P286" s="265"/>
      <c r="Q286" s="265"/>
      <c r="R286" s="265"/>
      <c r="S286" s="265"/>
      <c r="T286" s="265"/>
      <c r="U286" s="265"/>
      <c r="V286" s="265"/>
      <c r="W286" s="265"/>
      <c r="X286" s="265"/>
      <c r="Y286" s="265"/>
      <c r="Z286" s="265"/>
      <c r="AA286" s="265"/>
      <c r="AB286" s="265"/>
      <c r="AC286" s="265"/>
      <c r="AD286" s="265"/>
      <c r="AE286" s="265"/>
      <c r="AF286" s="265"/>
      <c r="AG286" s="265"/>
      <c r="AH286" s="267"/>
      <c r="AI286" s="267"/>
    </row>
    <row r="287" spans="1:35" ht="14.25" customHeight="1" x14ac:dyDescent="0.45">
      <c r="A287" s="265"/>
      <c r="B287" s="265"/>
      <c r="C287" s="265"/>
      <c r="D287" s="265"/>
      <c r="E287" s="265"/>
      <c r="F287" s="265"/>
      <c r="G287" s="265"/>
      <c r="H287" s="265"/>
      <c r="I287" s="265"/>
      <c r="J287" s="265"/>
      <c r="K287" s="265"/>
      <c r="L287" s="265"/>
      <c r="M287" s="265"/>
      <c r="N287" s="265"/>
      <c r="O287" s="265"/>
      <c r="P287" s="265"/>
      <c r="Q287" s="265"/>
      <c r="R287" s="265"/>
      <c r="S287" s="265"/>
      <c r="T287" s="265"/>
      <c r="U287" s="265"/>
      <c r="V287" s="265"/>
      <c r="W287" s="265"/>
      <c r="X287" s="265"/>
      <c r="Y287" s="265"/>
      <c r="Z287" s="265"/>
      <c r="AA287" s="265"/>
      <c r="AB287" s="265"/>
      <c r="AC287" s="265"/>
      <c r="AD287" s="265"/>
      <c r="AE287" s="265"/>
      <c r="AF287" s="265"/>
      <c r="AG287" s="265"/>
      <c r="AH287" s="267"/>
      <c r="AI287" s="267"/>
    </row>
    <row r="288" spans="1:35" ht="14.25" customHeight="1" x14ac:dyDescent="0.45">
      <c r="A288" s="265"/>
      <c r="B288" s="265"/>
      <c r="C288" s="265"/>
      <c r="D288" s="265"/>
      <c r="E288" s="265"/>
      <c r="F288" s="265"/>
      <c r="G288" s="265"/>
      <c r="H288" s="265"/>
      <c r="I288" s="265"/>
      <c r="J288" s="265"/>
      <c r="K288" s="265"/>
      <c r="L288" s="265"/>
      <c r="M288" s="265"/>
      <c r="N288" s="265"/>
      <c r="O288" s="265"/>
      <c r="P288" s="265"/>
      <c r="Q288" s="265"/>
      <c r="R288" s="265"/>
      <c r="S288" s="265"/>
      <c r="T288" s="265"/>
      <c r="U288" s="265"/>
      <c r="V288" s="265"/>
      <c r="W288" s="265"/>
      <c r="X288" s="265"/>
      <c r="Y288" s="265"/>
      <c r="Z288" s="265"/>
      <c r="AA288" s="265"/>
      <c r="AB288" s="265"/>
      <c r="AC288" s="265"/>
      <c r="AD288" s="265"/>
      <c r="AE288" s="265"/>
      <c r="AF288" s="265"/>
      <c r="AG288" s="265"/>
      <c r="AH288" s="267"/>
      <c r="AI288" s="267"/>
    </row>
    <row r="289" spans="1:35" ht="14.25" customHeight="1" x14ac:dyDescent="0.45">
      <c r="A289" s="265"/>
      <c r="B289" s="265"/>
      <c r="C289" s="265"/>
      <c r="D289" s="265"/>
      <c r="E289" s="265"/>
      <c r="F289" s="265"/>
      <c r="G289" s="265"/>
      <c r="H289" s="265"/>
      <c r="I289" s="265"/>
      <c r="J289" s="265"/>
      <c r="K289" s="265"/>
      <c r="L289" s="265"/>
      <c r="M289" s="265"/>
      <c r="N289" s="265"/>
      <c r="O289" s="265"/>
      <c r="P289" s="265"/>
      <c r="Q289" s="265"/>
      <c r="R289" s="265"/>
      <c r="S289" s="265"/>
      <c r="T289" s="265"/>
      <c r="U289" s="265"/>
      <c r="V289" s="265"/>
      <c r="W289" s="265"/>
      <c r="X289" s="265"/>
      <c r="Y289" s="265"/>
      <c r="Z289" s="265"/>
      <c r="AA289" s="265"/>
      <c r="AB289" s="265"/>
      <c r="AC289" s="265"/>
      <c r="AD289" s="265"/>
      <c r="AE289" s="265"/>
      <c r="AF289" s="265"/>
      <c r="AG289" s="265"/>
      <c r="AH289" s="267"/>
      <c r="AI289" s="267"/>
    </row>
    <row r="290" spans="1:35" ht="14.25" customHeight="1" x14ac:dyDescent="0.45">
      <c r="A290" s="265"/>
      <c r="B290" s="265"/>
      <c r="C290" s="265"/>
      <c r="D290" s="265"/>
      <c r="E290" s="265"/>
      <c r="F290" s="265"/>
      <c r="G290" s="265"/>
      <c r="H290" s="265"/>
      <c r="I290" s="265"/>
      <c r="J290" s="265"/>
      <c r="K290" s="265"/>
      <c r="L290" s="265"/>
      <c r="M290" s="265"/>
      <c r="N290" s="265"/>
      <c r="O290" s="265"/>
      <c r="P290" s="265"/>
      <c r="Q290" s="265"/>
      <c r="R290" s="265"/>
      <c r="S290" s="265"/>
      <c r="T290" s="265"/>
      <c r="U290" s="265"/>
      <c r="V290" s="265"/>
      <c r="W290" s="265"/>
      <c r="X290" s="265"/>
      <c r="Y290" s="265"/>
      <c r="Z290" s="265"/>
      <c r="AA290" s="265"/>
      <c r="AB290" s="265"/>
      <c r="AC290" s="265"/>
      <c r="AD290" s="265"/>
      <c r="AE290" s="265"/>
      <c r="AF290" s="265"/>
      <c r="AG290" s="265"/>
      <c r="AH290" s="267"/>
      <c r="AI290" s="267"/>
    </row>
    <row r="291" spans="1:35" ht="14.25" customHeight="1" x14ac:dyDescent="0.45">
      <c r="A291" s="265"/>
      <c r="B291" s="265"/>
      <c r="C291" s="265"/>
      <c r="D291" s="265"/>
      <c r="E291" s="265"/>
      <c r="F291" s="265"/>
      <c r="G291" s="265"/>
      <c r="H291" s="265"/>
      <c r="I291" s="265"/>
      <c r="J291" s="265"/>
      <c r="K291" s="265"/>
      <c r="L291" s="265"/>
      <c r="M291" s="265"/>
      <c r="N291" s="265"/>
      <c r="O291" s="265"/>
      <c r="P291" s="265"/>
      <c r="Q291" s="265"/>
      <c r="R291" s="265"/>
      <c r="S291" s="265"/>
      <c r="T291" s="265"/>
      <c r="U291" s="265"/>
      <c r="V291" s="265"/>
      <c r="W291" s="265"/>
      <c r="X291" s="265"/>
      <c r="Y291" s="265"/>
      <c r="Z291" s="265"/>
      <c r="AA291" s="265"/>
      <c r="AB291" s="265"/>
      <c r="AC291" s="265"/>
      <c r="AD291" s="265"/>
      <c r="AE291" s="265"/>
      <c r="AF291" s="265"/>
      <c r="AG291" s="265"/>
      <c r="AH291" s="267"/>
      <c r="AI291" s="267"/>
    </row>
    <row r="292" spans="1:35" ht="14.25" customHeight="1" x14ac:dyDescent="0.45">
      <c r="A292" s="265"/>
      <c r="B292" s="265"/>
      <c r="C292" s="265"/>
      <c r="D292" s="265"/>
      <c r="E292" s="265"/>
      <c r="F292" s="265"/>
      <c r="G292" s="265"/>
      <c r="H292" s="265"/>
      <c r="I292" s="265"/>
      <c r="J292" s="265"/>
      <c r="K292" s="265"/>
      <c r="L292" s="265"/>
      <c r="M292" s="265"/>
      <c r="N292" s="265"/>
      <c r="O292" s="265"/>
      <c r="P292" s="265"/>
      <c r="Q292" s="265"/>
      <c r="R292" s="265"/>
      <c r="S292" s="265"/>
      <c r="T292" s="265"/>
      <c r="U292" s="265"/>
      <c r="V292" s="265"/>
      <c r="W292" s="265"/>
      <c r="X292" s="265"/>
      <c r="Y292" s="265"/>
      <c r="Z292" s="265"/>
      <c r="AA292" s="265"/>
      <c r="AB292" s="265"/>
      <c r="AC292" s="265"/>
      <c r="AD292" s="265"/>
      <c r="AE292" s="265"/>
      <c r="AF292" s="265"/>
      <c r="AG292" s="265"/>
      <c r="AH292" s="267"/>
      <c r="AI292" s="267"/>
    </row>
    <row r="293" spans="1:35" ht="14.25" customHeight="1" x14ac:dyDescent="0.45">
      <c r="A293" s="265"/>
      <c r="B293" s="265"/>
      <c r="C293" s="265"/>
      <c r="D293" s="265"/>
      <c r="E293" s="265"/>
      <c r="F293" s="265"/>
      <c r="G293" s="265"/>
      <c r="H293" s="265"/>
      <c r="I293" s="265"/>
      <c r="J293" s="265"/>
      <c r="K293" s="265"/>
      <c r="L293" s="265"/>
      <c r="M293" s="265"/>
      <c r="N293" s="265"/>
      <c r="O293" s="265"/>
      <c r="P293" s="265"/>
      <c r="Q293" s="265"/>
      <c r="R293" s="265"/>
      <c r="S293" s="265"/>
      <c r="T293" s="265"/>
      <c r="U293" s="265"/>
      <c r="V293" s="265"/>
      <c r="W293" s="265"/>
      <c r="X293" s="265"/>
      <c r="Y293" s="265"/>
      <c r="Z293" s="265"/>
      <c r="AA293" s="265"/>
      <c r="AB293" s="265"/>
      <c r="AC293" s="265"/>
      <c r="AD293" s="265"/>
      <c r="AE293" s="265"/>
      <c r="AF293" s="265"/>
      <c r="AG293" s="265"/>
      <c r="AH293" s="267"/>
      <c r="AI293" s="267"/>
    </row>
    <row r="294" spans="1:35" ht="14.25" customHeight="1" x14ac:dyDescent="0.45">
      <c r="A294" s="265"/>
      <c r="B294" s="265"/>
      <c r="C294" s="265"/>
      <c r="D294" s="265"/>
      <c r="E294" s="265"/>
      <c r="F294" s="265"/>
      <c r="G294" s="265"/>
      <c r="H294" s="265"/>
      <c r="I294" s="265"/>
      <c r="J294" s="265"/>
      <c r="K294" s="265"/>
      <c r="L294" s="265"/>
      <c r="M294" s="265"/>
      <c r="N294" s="265"/>
      <c r="O294" s="265"/>
      <c r="P294" s="265"/>
      <c r="Q294" s="265"/>
      <c r="R294" s="265"/>
      <c r="S294" s="265"/>
      <c r="T294" s="265"/>
      <c r="U294" s="265"/>
      <c r="V294" s="265"/>
      <c r="W294" s="265"/>
      <c r="X294" s="265"/>
      <c r="Y294" s="265"/>
      <c r="Z294" s="265"/>
      <c r="AA294" s="265"/>
      <c r="AB294" s="265"/>
      <c r="AC294" s="265"/>
      <c r="AD294" s="265"/>
      <c r="AE294" s="265"/>
      <c r="AF294" s="265"/>
      <c r="AG294" s="265"/>
      <c r="AH294" s="267"/>
      <c r="AI294" s="267"/>
    </row>
    <row r="295" spans="1:35" ht="14.25" customHeight="1" x14ac:dyDescent="0.45">
      <c r="A295" s="265"/>
      <c r="B295" s="265"/>
      <c r="C295" s="265"/>
      <c r="D295" s="265"/>
      <c r="E295" s="265"/>
      <c r="F295" s="265"/>
      <c r="G295" s="265"/>
      <c r="H295" s="265"/>
      <c r="I295" s="265"/>
      <c r="J295" s="265"/>
      <c r="K295" s="265"/>
      <c r="L295" s="265"/>
      <c r="M295" s="265"/>
      <c r="N295" s="265"/>
      <c r="O295" s="265"/>
      <c r="P295" s="265"/>
      <c r="Q295" s="265"/>
      <c r="R295" s="265"/>
      <c r="S295" s="265"/>
      <c r="T295" s="265"/>
      <c r="U295" s="265"/>
      <c r="V295" s="265"/>
      <c r="W295" s="265"/>
      <c r="X295" s="265"/>
      <c r="Y295" s="265"/>
      <c r="Z295" s="265"/>
      <c r="AA295" s="265"/>
      <c r="AB295" s="265"/>
      <c r="AC295" s="265"/>
      <c r="AD295" s="265"/>
      <c r="AE295" s="265"/>
      <c r="AF295" s="265"/>
      <c r="AG295" s="265"/>
      <c r="AH295" s="267"/>
      <c r="AI295" s="267"/>
    </row>
    <row r="296" spans="1:35" ht="14.25" customHeight="1" x14ac:dyDescent="0.45">
      <c r="A296" s="265"/>
      <c r="B296" s="265"/>
      <c r="C296" s="265"/>
      <c r="D296" s="265"/>
      <c r="E296" s="265"/>
      <c r="F296" s="265"/>
      <c r="G296" s="265"/>
      <c r="H296" s="265"/>
      <c r="I296" s="265"/>
      <c r="J296" s="265"/>
      <c r="K296" s="265"/>
      <c r="L296" s="265"/>
      <c r="M296" s="265"/>
      <c r="N296" s="265"/>
      <c r="O296" s="265"/>
      <c r="P296" s="265"/>
      <c r="Q296" s="265"/>
      <c r="R296" s="265"/>
      <c r="S296" s="265"/>
      <c r="T296" s="265"/>
      <c r="U296" s="265"/>
      <c r="V296" s="265"/>
      <c r="W296" s="265"/>
      <c r="X296" s="265"/>
      <c r="Y296" s="265"/>
      <c r="Z296" s="265"/>
      <c r="AA296" s="265"/>
      <c r="AB296" s="265"/>
      <c r="AC296" s="265"/>
      <c r="AD296" s="265"/>
      <c r="AE296" s="265"/>
      <c r="AF296" s="265"/>
      <c r="AG296" s="265"/>
      <c r="AH296" s="267"/>
      <c r="AI296" s="267"/>
    </row>
    <row r="297" spans="1:35" ht="14.25" customHeight="1" x14ac:dyDescent="0.45">
      <c r="A297" s="265"/>
      <c r="B297" s="265"/>
      <c r="C297" s="265"/>
      <c r="D297" s="265"/>
      <c r="E297" s="265"/>
      <c r="F297" s="265"/>
      <c r="G297" s="265"/>
      <c r="H297" s="265"/>
      <c r="I297" s="265"/>
      <c r="J297" s="265"/>
      <c r="K297" s="265"/>
      <c r="L297" s="265"/>
      <c r="M297" s="265"/>
      <c r="N297" s="265"/>
      <c r="O297" s="265"/>
      <c r="P297" s="265"/>
      <c r="Q297" s="265"/>
      <c r="R297" s="265"/>
      <c r="S297" s="265"/>
      <c r="T297" s="265"/>
      <c r="U297" s="265"/>
      <c r="V297" s="265"/>
      <c r="W297" s="265"/>
      <c r="X297" s="265"/>
      <c r="Y297" s="265"/>
      <c r="Z297" s="265"/>
      <c r="AA297" s="265"/>
      <c r="AB297" s="265"/>
      <c r="AC297" s="265"/>
      <c r="AD297" s="265"/>
      <c r="AE297" s="265"/>
      <c r="AF297" s="265"/>
      <c r="AG297" s="265"/>
      <c r="AH297" s="267"/>
      <c r="AI297" s="267"/>
    </row>
    <row r="298" spans="1:35" ht="14.25" customHeight="1" x14ac:dyDescent="0.45">
      <c r="A298" s="265"/>
      <c r="B298" s="265"/>
      <c r="C298" s="265"/>
      <c r="D298" s="265"/>
      <c r="E298" s="265"/>
      <c r="F298" s="265"/>
      <c r="G298" s="265"/>
      <c r="H298" s="265"/>
      <c r="I298" s="265"/>
      <c r="J298" s="265"/>
      <c r="K298" s="265"/>
      <c r="L298" s="265"/>
      <c r="M298" s="265"/>
      <c r="N298" s="265"/>
      <c r="O298" s="265"/>
      <c r="P298" s="265"/>
      <c r="Q298" s="265"/>
      <c r="R298" s="265"/>
      <c r="S298" s="265"/>
      <c r="T298" s="265"/>
      <c r="U298" s="265"/>
      <c r="V298" s="265"/>
      <c r="W298" s="265"/>
      <c r="X298" s="265"/>
      <c r="Y298" s="265"/>
      <c r="Z298" s="265"/>
      <c r="AA298" s="265"/>
      <c r="AB298" s="265"/>
      <c r="AC298" s="265"/>
      <c r="AD298" s="265"/>
      <c r="AE298" s="265"/>
      <c r="AF298" s="265"/>
      <c r="AG298" s="265"/>
      <c r="AH298" s="267"/>
      <c r="AI298" s="267"/>
    </row>
    <row r="299" spans="1:35" ht="14.25" customHeight="1" x14ac:dyDescent="0.45">
      <c r="A299" s="265"/>
      <c r="B299" s="265"/>
      <c r="C299" s="265"/>
      <c r="D299" s="265"/>
      <c r="E299" s="265"/>
      <c r="F299" s="265"/>
      <c r="G299" s="265"/>
      <c r="H299" s="265"/>
      <c r="I299" s="265"/>
      <c r="J299" s="265"/>
      <c r="K299" s="265"/>
      <c r="L299" s="265"/>
      <c r="M299" s="265"/>
      <c r="N299" s="265"/>
      <c r="O299" s="265"/>
      <c r="P299" s="265"/>
      <c r="Q299" s="265"/>
      <c r="R299" s="265"/>
      <c r="S299" s="265"/>
      <c r="T299" s="265"/>
      <c r="U299" s="265"/>
      <c r="V299" s="265"/>
      <c r="W299" s="265"/>
      <c r="X299" s="265"/>
      <c r="Y299" s="265"/>
      <c r="Z299" s="265"/>
      <c r="AA299" s="265"/>
      <c r="AB299" s="265"/>
      <c r="AC299" s="265"/>
      <c r="AD299" s="265"/>
      <c r="AE299" s="265"/>
      <c r="AF299" s="265"/>
      <c r="AG299" s="265"/>
      <c r="AH299" s="267"/>
      <c r="AI299" s="267"/>
    </row>
    <row r="300" spans="1:35" ht="14.25" customHeight="1" x14ac:dyDescent="0.45">
      <c r="A300" s="265"/>
      <c r="B300" s="265"/>
      <c r="C300" s="265"/>
      <c r="D300" s="265"/>
      <c r="E300" s="265"/>
      <c r="F300" s="265"/>
      <c r="G300" s="265"/>
      <c r="H300" s="265"/>
      <c r="I300" s="265"/>
      <c r="J300" s="265"/>
      <c r="K300" s="265"/>
      <c r="L300" s="265"/>
      <c r="M300" s="265"/>
      <c r="N300" s="265"/>
      <c r="O300" s="265"/>
      <c r="P300" s="265"/>
      <c r="Q300" s="265"/>
      <c r="R300" s="265"/>
      <c r="S300" s="265"/>
      <c r="T300" s="265"/>
      <c r="U300" s="265"/>
      <c r="V300" s="265"/>
      <c r="W300" s="265"/>
      <c r="X300" s="265"/>
      <c r="Y300" s="265"/>
      <c r="Z300" s="265"/>
      <c r="AA300" s="265"/>
      <c r="AB300" s="265"/>
      <c r="AC300" s="265"/>
      <c r="AD300" s="265"/>
      <c r="AE300" s="265"/>
      <c r="AF300" s="265"/>
      <c r="AG300" s="265"/>
      <c r="AH300" s="267"/>
      <c r="AI300" s="267"/>
    </row>
    <row r="301" spans="1:35" ht="14.25" customHeight="1" x14ac:dyDescent="0.45">
      <c r="A301" s="265"/>
      <c r="B301" s="265"/>
      <c r="C301" s="265"/>
      <c r="D301" s="265"/>
      <c r="E301" s="265"/>
      <c r="F301" s="265"/>
      <c r="G301" s="265"/>
      <c r="H301" s="265"/>
      <c r="I301" s="265"/>
      <c r="J301" s="265"/>
      <c r="K301" s="265"/>
      <c r="L301" s="265"/>
      <c r="M301" s="265"/>
      <c r="N301" s="265"/>
      <c r="O301" s="265"/>
      <c r="P301" s="265"/>
      <c r="Q301" s="265"/>
      <c r="R301" s="265"/>
      <c r="S301" s="265"/>
      <c r="T301" s="265"/>
      <c r="U301" s="265"/>
      <c r="V301" s="265"/>
      <c r="W301" s="265"/>
      <c r="X301" s="265"/>
      <c r="Y301" s="265"/>
      <c r="Z301" s="265"/>
      <c r="AA301" s="265"/>
      <c r="AB301" s="265"/>
      <c r="AC301" s="265"/>
      <c r="AD301" s="265"/>
      <c r="AE301" s="265"/>
      <c r="AF301" s="265"/>
      <c r="AG301" s="265"/>
      <c r="AH301" s="267"/>
      <c r="AI301" s="267"/>
    </row>
    <row r="302" spans="1:35" ht="14.25" customHeight="1" x14ac:dyDescent="0.45">
      <c r="A302" s="265"/>
      <c r="B302" s="265"/>
      <c r="C302" s="265"/>
      <c r="D302" s="265"/>
      <c r="E302" s="265"/>
      <c r="F302" s="265"/>
      <c r="G302" s="265"/>
      <c r="H302" s="265"/>
      <c r="I302" s="265"/>
      <c r="J302" s="265"/>
      <c r="K302" s="265"/>
      <c r="L302" s="265"/>
      <c r="M302" s="265"/>
      <c r="N302" s="265"/>
      <c r="O302" s="265"/>
      <c r="P302" s="265"/>
      <c r="Q302" s="265"/>
      <c r="R302" s="265"/>
      <c r="S302" s="265"/>
      <c r="T302" s="265"/>
      <c r="U302" s="265"/>
      <c r="V302" s="265"/>
      <c r="W302" s="265"/>
      <c r="X302" s="265"/>
      <c r="Y302" s="265"/>
      <c r="Z302" s="265"/>
      <c r="AA302" s="265"/>
      <c r="AB302" s="265"/>
      <c r="AC302" s="265"/>
      <c r="AD302" s="265"/>
      <c r="AE302" s="265"/>
      <c r="AF302" s="265"/>
      <c r="AG302" s="265"/>
      <c r="AH302" s="267"/>
      <c r="AI302" s="267"/>
    </row>
    <row r="303" spans="1:35" ht="14.25" customHeight="1" x14ac:dyDescent="0.45">
      <c r="A303" s="265"/>
      <c r="B303" s="265"/>
      <c r="C303" s="265"/>
      <c r="D303" s="265"/>
      <c r="E303" s="265"/>
      <c r="F303" s="265"/>
      <c r="G303" s="265"/>
      <c r="H303" s="265"/>
      <c r="I303" s="265"/>
      <c r="J303" s="265"/>
      <c r="K303" s="265"/>
      <c r="L303" s="265"/>
      <c r="M303" s="265"/>
      <c r="N303" s="265"/>
      <c r="O303" s="265"/>
      <c r="P303" s="265"/>
      <c r="Q303" s="265"/>
      <c r="R303" s="265"/>
      <c r="S303" s="265"/>
      <c r="T303" s="265"/>
      <c r="U303" s="265"/>
      <c r="V303" s="265"/>
      <c r="W303" s="265"/>
      <c r="X303" s="265"/>
      <c r="Y303" s="265"/>
      <c r="Z303" s="265"/>
      <c r="AA303" s="265"/>
      <c r="AB303" s="265"/>
      <c r="AC303" s="265"/>
      <c r="AD303" s="265"/>
      <c r="AE303" s="265"/>
      <c r="AF303" s="265"/>
      <c r="AG303" s="265"/>
      <c r="AH303" s="267"/>
      <c r="AI303" s="267"/>
    </row>
    <row r="304" spans="1:35" ht="14.25" customHeight="1" x14ac:dyDescent="0.45">
      <c r="A304" s="265"/>
      <c r="B304" s="265"/>
      <c r="C304" s="265"/>
      <c r="D304" s="265"/>
      <c r="E304" s="265"/>
      <c r="F304" s="265"/>
      <c r="G304" s="265"/>
      <c r="H304" s="265"/>
      <c r="I304" s="265"/>
      <c r="J304" s="265"/>
      <c r="K304" s="265"/>
      <c r="L304" s="265"/>
      <c r="M304" s="265"/>
      <c r="N304" s="265"/>
      <c r="O304" s="265"/>
      <c r="P304" s="265"/>
      <c r="Q304" s="265"/>
      <c r="R304" s="265"/>
      <c r="S304" s="265"/>
      <c r="T304" s="265"/>
      <c r="U304" s="265"/>
      <c r="V304" s="265"/>
      <c r="W304" s="265"/>
      <c r="X304" s="265"/>
      <c r="Y304" s="265"/>
      <c r="Z304" s="265"/>
      <c r="AA304" s="265"/>
      <c r="AB304" s="265"/>
      <c r="AC304" s="265"/>
      <c r="AD304" s="265"/>
      <c r="AE304" s="265"/>
      <c r="AF304" s="265"/>
      <c r="AG304" s="265"/>
      <c r="AH304" s="267"/>
      <c r="AI304" s="267"/>
    </row>
    <row r="305" spans="1:35" ht="14.25" customHeight="1" x14ac:dyDescent="0.45">
      <c r="A305" s="265"/>
      <c r="B305" s="265"/>
      <c r="C305" s="265"/>
      <c r="D305" s="265"/>
      <c r="E305" s="265"/>
      <c r="F305" s="265"/>
      <c r="G305" s="265"/>
      <c r="H305" s="265"/>
      <c r="I305" s="265"/>
      <c r="J305" s="265"/>
      <c r="K305" s="265"/>
      <c r="L305" s="265"/>
      <c r="M305" s="265"/>
      <c r="N305" s="265"/>
      <c r="O305" s="265"/>
      <c r="P305" s="265"/>
      <c r="Q305" s="265"/>
      <c r="R305" s="265"/>
      <c r="S305" s="265"/>
      <c r="T305" s="265"/>
      <c r="U305" s="265"/>
      <c r="V305" s="265"/>
      <c r="W305" s="265"/>
      <c r="X305" s="265"/>
      <c r="Y305" s="265"/>
      <c r="Z305" s="265"/>
      <c r="AA305" s="265"/>
      <c r="AB305" s="265"/>
      <c r="AC305" s="265"/>
      <c r="AD305" s="265"/>
      <c r="AE305" s="265"/>
      <c r="AF305" s="265"/>
      <c r="AG305" s="265"/>
      <c r="AH305" s="267"/>
      <c r="AI305" s="267"/>
    </row>
    <row r="306" spans="1:35" ht="14.25" customHeight="1" x14ac:dyDescent="0.45">
      <c r="A306" s="265"/>
      <c r="B306" s="265"/>
      <c r="C306" s="265"/>
      <c r="D306" s="265"/>
      <c r="E306" s="265"/>
      <c r="F306" s="265"/>
      <c r="G306" s="265"/>
      <c r="H306" s="265"/>
      <c r="I306" s="265"/>
      <c r="J306" s="265"/>
      <c r="K306" s="265"/>
      <c r="L306" s="265"/>
      <c r="M306" s="265"/>
      <c r="N306" s="265"/>
      <c r="O306" s="265"/>
      <c r="P306" s="265"/>
      <c r="Q306" s="265"/>
      <c r="R306" s="265"/>
      <c r="S306" s="265"/>
      <c r="T306" s="265"/>
      <c r="U306" s="265"/>
      <c r="V306" s="265"/>
      <c r="W306" s="265"/>
      <c r="X306" s="265"/>
      <c r="Y306" s="265"/>
      <c r="Z306" s="265"/>
      <c r="AA306" s="265"/>
      <c r="AB306" s="265"/>
      <c r="AC306" s="265"/>
      <c r="AD306" s="265"/>
      <c r="AE306" s="265"/>
      <c r="AF306" s="265"/>
      <c r="AG306" s="265"/>
      <c r="AH306" s="267"/>
      <c r="AI306" s="267"/>
    </row>
    <row r="307" spans="1:35" ht="14.25" customHeight="1" x14ac:dyDescent="0.45">
      <c r="A307" s="265"/>
      <c r="B307" s="265"/>
      <c r="C307" s="265"/>
      <c r="D307" s="265"/>
      <c r="E307" s="265"/>
      <c r="F307" s="265"/>
      <c r="G307" s="265"/>
      <c r="H307" s="265"/>
      <c r="I307" s="265"/>
      <c r="J307" s="265"/>
      <c r="K307" s="265"/>
      <c r="L307" s="265"/>
      <c r="M307" s="265"/>
      <c r="N307" s="265"/>
      <c r="O307" s="265"/>
      <c r="P307" s="265"/>
      <c r="Q307" s="265"/>
      <c r="R307" s="265"/>
      <c r="S307" s="265"/>
      <c r="T307" s="265"/>
      <c r="U307" s="265"/>
      <c r="V307" s="265"/>
      <c r="W307" s="265"/>
      <c r="X307" s="265"/>
      <c r="Y307" s="265"/>
      <c r="Z307" s="265"/>
      <c r="AA307" s="265"/>
      <c r="AB307" s="265"/>
      <c r="AC307" s="265"/>
      <c r="AD307" s="265"/>
      <c r="AE307" s="265"/>
      <c r="AF307" s="265"/>
      <c r="AG307" s="265"/>
      <c r="AH307" s="267"/>
      <c r="AI307" s="267"/>
    </row>
    <row r="308" spans="1:35" ht="14.25" customHeight="1" x14ac:dyDescent="0.45">
      <c r="A308" s="265"/>
      <c r="B308" s="265"/>
      <c r="C308" s="265"/>
      <c r="D308" s="265"/>
      <c r="E308" s="265"/>
      <c r="F308" s="265"/>
      <c r="G308" s="265"/>
      <c r="H308" s="265"/>
      <c r="I308" s="265"/>
      <c r="J308" s="265"/>
      <c r="K308" s="265"/>
      <c r="L308" s="265"/>
      <c r="M308" s="265"/>
      <c r="N308" s="265"/>
      <c r="O308" s="265"/>
      <c r="P308" s="265"/>
      <c r="Q308" s="265"/>
      <c r="R308" s="265"/>
      <c r="S308" s="265"/>
      <c r="T308" s="265"/>
      <c r="U308" s="265"/>
      <c r="V308" s="265"/>
      <c r="W308" s="265"/>
      <c r="X308" s="265"/>
      <c r="Y308" s="265"/>
      <c r="Z308" s="265"/>
      <c r="AA308" s="265"/>
      <c r="AB308" s="265"/>
      <c r="AC308" s="265"/>
      <c r="AD308" s="265"/>
      <c r="AE308" s="265"/>
      <c r="AF308" s="265"/>
      <c r="AG308" s="265"/>
      <c r="AH308" s="267"/>
      <c r="AI308" s="267"/>
    </row>
    <row r="309" spans="1:35" ht="14.25" customHeight="1" x14ac:dyDescent="0.45">
      <c r="A309" s="265"/>
      <c r="B309" s="265"/>
      <c r="C309" s="265"/>
      <c r="D309" s="265"/>
      <c r="E309" s="265"/>
      <c r="F309" s="265"/>
      <c r="G309" s="265"/>
      <c r="H309" s="265"/>
      <c r="I309" s="265"/>
      <c r="J309" s="265"/>
      <c r="K309" s="265"/>
      <c r="L309" s="265"/>
      <c r="M309" s="265"/>
      <c r="N309" s="265"/>
      <c r="O309" s="265"/>
      <c r="P309" s="265"/>
      <c r="Q309" s="265"/>
      <c r="R309" s="265"/>
      <c r="S309" s="265"/>
      <c r="T309" s="265"/>
      <c r="U309" s="265"/>
      <c r="V309" s="265"/>
      <c r="W309" s="265"/>
      <c r="X309" s="265"/>
      <c r="Y309" s="265"/>
      <c r="Z309" s="265"/>
      <c r="AA309" s="265"/>
      <c r="AB309" s="265"/>
      <c r="AC309" s="265"/>
      <c r="AD309" s="265"/>
      <c r="AE309" s="265"/>
      <c r="AF309" s="265"/>
      <c r="AG309" s="265"/>
      <c r="AH309" s="267"/>
      <c r="AI309" s="267"/>
    </row>
    <row r="310" spans="1:35" ht="14.25" customHeight="1" x14ac:dyDescent="0.45">
      <c r="A310" s="265"/>
      <c r="B310" s="265"/>
      <c r="C310" s="265"/>
      <c r="D310" s="265"/>
      <c r="E310" s="265"/>
      <c r="F310" s="265"/>
      <c r="G310" s="265"/>
      <c r="H310" s="265"/>
      <c r="I310" s="265"/>
      <c r="J310" s="265"/>
      <c r="K310" s="265"/>
      <c r="L310" s="265"/>
      <c r="M310" s="265"/>
      <c r="N310" s="265"/>
      <c r="O310" s="265"/>
      <c r="P310" s="265"/>
      <c r="Q310" s="265"/>
      <c r="R310" s="265"/>
      <c r="S310" s="265"/>
      <c r="T310" s="265"/>
      <c r="U310" s="265"/>
      <c r="V310" s="265"/>
      <c r="W310" s="265"/>
      <c r="X310" s="265"/>
      <c r="Y310" s="265"/>
      <c r="Z310" s="265"/>
      <c r="AA310" s="265"/>
      <c r="AB310" s="265"/>
      <c r="AC310" s="265"/>
      <c r="AD310" s="265"/>
      <c r="AE310" s="265"/>
      <c r="AF310" s="265"/>
      <c r="AG310" s="265"/>
      <c r="AH310" s="267"/>
      <c r="AI310" s="267"/>
    </row>
    <row r="311" spans="1:35" ht="14.25" customHeight="1" x14ac:dyDescent="0.45">
      <c r="A311" s="265"/>
      <c r="B311" s="265"/>
      <c r="C311" s="265"/>
      <c r="D311" s="265"/>
      <c r="E311" s="265"/>
      <c r="F311" s="265"/>
      <c r="G311" s="265"/>
      <c r="H311" s="265"/>
      <c r="I311" s="265"/>
      <c r="J311" s="265"/>
      <c r="K311" s="265"/>
      <c r="L311" s="265"/>
      <c r="M311" s="265"/>
      <c r="N311" s="265"/>
      <c r="O311" s="265"/>
      <c r="P311" s="265"/>
      <c r="Q311" s="265"/>
      <c r="R311" s="265"/>
      <c r="S311" s="265"/>
      <c r="T311" s="265"/>
      <c r="U311" s="265"/>
      <c r="V311" s="265"/>
      <c r="W311" s="265"/>
      <c r="X311" s="265"/>
      <c r="Y311" s="265"/>
      <c r="Z311" s="265"/>
      <c r="AA311" s="265"/>
      <c r="AB311" s="265"/>
      <c r="AC311" s="265"/>
      <c r="AD311" s="265"/>
      <c r="AE311" s="265"/>
      <c r="AF311" s="265"/>
      <c r="AG311" s="265"/>
      <c r="AH311" s="267"/>
      <c r="AI311" s="267"/>
    </row>
    <row r="312" spans="1:35" ht="14.25" customHeight="1" x14ac:dyDescent="0.45">
      <c r="A312" s="265"/>
      <c r="B312" s="265"/>
      <c r="C312" s="265"/>
      <c r="D312" s="265"/>
      <c r="E312" s="265"/>
      <c r="F312" s="265"/>
      <c r="G312" s="265"/>
      <c r="H312" s="265"/>
      <c r="I312" s="265"/>
      <c r="J312" s="265"/>
      <c r="K312" s="265"/>
      <c r="L312" s="265"/>
      <c r="M312" s="265"/>
      <c r="N312" s="265"/>
      <c r="O312" s="265"/>
      <c r="P312" s="265"/>
      <c r="Q312" s="265"/>
      <c r="R312" s="265"/>
      <c r="S312" s="265"/>
      <c r="T312" s="265"/>
      <c r="U312" s="265"/>
      <c r="V312" s="265"/>
      <c r="W312" s="265"/>
      <c r="X312" s="265"/>
      <c r="Y312" s="265"/>
      <c r="Z312" s="265"/>
      <c r="AA312" s="265"/>
      <c r="AB312" s="265"/>
      <c r="AC312" s="265"/>
      <c r="AD312" s="265"/>
      <c r="AE312" s="265"/>
      <c r="AF312" s="265"/>
      <c r="AG312" s="265"/>
      <c r="AH312" s="267"/>
      <c r="AI312" s="267"/>
    </row>
    <row r="313" spans="1:35" ht="14.25" customHeight="1" x14ac:dyDescent="0.45">
      <c r="A313" s="265"/>
      <c r="B313" s="265"/>
      <c r="C313" s="265"/>
      <c r="D313" s="265"/>
      <c r="E313" s="265"/>
      <c r="F313" s="265"/>
      <c r="G313" s="265"/>
      <c r="H313" s="265"/>
      <c r="I313" s="265"/>
      <c r="J313" s="265"/>
      <c r="K313" s="265"/>
      <c r="L313" s="265"/>
      <c r="M313" s="265"/>
      <c r="N313" s="265"/>
      <c r="O313" s="265"/>
      <c r="P313" s="265"/>
      <c r="Q313" s="265"/>
      <c r="R313" s="265"/>
      <c r="S313" s="265"/>
      <c r="T313" s="265"/>
      <c r="U313" s="265"/>
      <c r="V313" s="265"/>
      <c r="W313" s="265"/>
      <c r="X313" s="265"/>
      <c r="Y313" s="265"/>
      <c r="Z313" s="265"/>
      <c r="AA313" s="265"/>
      <c r="AB313" s="265"/>
      <c r="AC313" s="265"/>
      <c r="AD313" s="265"/>
      <c r="AE313" s="265"/>
      <c r="AF313" s="265"/>
      <c r="AG313" s="265"/>
      <c r="AH313" s="267"/>
      <c r="AI313" s="267"/>
    </row>
    <row r="314" spans="1:35" ht="14.25" customHeight="1" x14ac:dyDescent="0.45">
      <c r="A314" s="265"/>
      <c r="B314" s="265"/>
      <c r="C314" s="265"/>
      <c r="D314" s="265"/>
      <c r="E314" s="265"/>
      <c r="F314" s="265"/>
      <c r="G314" s="265"/>
      <c r="H314" s="265"/>
      <c r="I314" s="265"/>
      <c r="J314" s="265"/>
      <c r="K314" s="265"/>
      <c r="L314" s="265"/>
      <c r="M314" s="265"/>
      <c r="N314" s="265"/>
      <c r="O314" s="265"/>
      <c r="P314" s="265"/>
      <c r="Q314" s="265"/>
      <c r="R314" s="265"/>
      <c r="S314" s="265"/>
      <c r="T314" s="265"/>
      <c r="U314" s="265"/>
      <c r="V314" s="265"/>
      <c r="W314" s="265"/>
      <c r="X314" s="265"/>
      <c r="Y314" s="265"/>
      <c r="Z314" s="265"/>
      <c r="AA314" s="265"/>
      <c r="AB314" s="265"/>
      <c r="AC314" s="265"/>
      <c r="AD314" s="265"/>
      <c r="AE314" s="265"/>
      <c r="AF314" s="265"/>
      <c r="AG314" s="265"/>
      <c r="AH314" s="267"/>
      <c r="AI314" s="267"/>
    </row>
    <row r="315" spans="1:35" ht="14.25" customHeight="1" x14ac:dyDescent="0.45">
      <c r="A315" s="265"/>
      <c r="B315" s="265"/>
      <c r="C315" s="265"/>
      <c r="D315" s="265"/>
      <c r="E315" s="265"/>
      <c r="F315" s="265"/>
      <c r="G315" s="265"/>
      <c r="H315" s="265"/>
      <c r="I315" s="265"/>
      <c r="J315" s="265"/>
      <c r="K315" s="265"/>
      <c r="L315" s="265"/>
      <c r="M315" s="265"/>
      <c r="N315" s="265"/>
      <c r="O315" s="265"/>
      <c r="P315" s="265"/>
      <c r="Q315" s="265"/>
      <c r="R315" s="265"/>
      <c r="S315" s="265"/>
      <c r="T315" s="265"/>
      <c r="U315" s="265"/>
      <c r="V315" s="265"/>
      <c r="W315" s="265"/>
      <c r="X315" s="265"/>
      <c r="Y315" s="265"/>
      <c r="Z315" s="265"/>
      <c r="AA315" s="265"/>
      <c r="AB315" s="265"/>
      <c r="AC315" s="265"/>
      <c r="AD315" s="265"/>
      <c r="AE315" s="265"/>
      <c r="AF315" s="265"/>
      <c r="AG315" s="265"/>
      <c r="AH315" s="267"/>
      <c r="AI315" s="267"/>
    </row>
    <row r="316" spans="1:35" ht="14.25" customHeight="1" x14ac:dyDescent="0.45">
      <c r="A316" s="265"/>
      <c r="B316" s="265"/>
      <c r="C316" s="265"/>
      <c r="D316" s="265"/>
      <c r="E316" s="265"/>
      <c r="F316" s="265"/>
      <c r="G316" s="265"/>
      <c r="H316" s="265"/>
      <c r="I316" s="265"/>
      <c r="J316" s="265"/>
      <c r="K316" s="265"/>
      <c r="L316" s="265"/>
      <c r="M316" s="265"/>
      <c r="N316" s="265"/>
      <c r="O316" s="265"/>
      <c r="P316" s="265"/>
      <c r="Q316" s="265"/>
      <c r="R316" s="265"/>
      <c r="S316" s="265"/>
      <c r="T316" s="265"/>
      <c r="U316" s="265"/>
      <c r="V316" s="265"/>
      <c r="W316" s="265"/>
      <c r="X316" s="265"/>
      <c r="Y316" s="265"/>
      <c r="Z316" s="265"/>
      <c r="AA316" s="265"/>
      <c r="AB316" s="265"/>
      <c r="AC316" s="265"/>
      <c r="AD316" s="265"/>
      <c r="AE316" s="265"/>
      <c r="AF316" s="265"/>
      <c r="AG316" s="265"/>
      <c r="AH316" s="267"/>
      <c r="AI316" s="267"/>
    </row>
    <row r="317" spans="1:35" ht="14.25" customHeight="1" x14ac:dyDescent="0.45">
      <c r="A317" s="265"/>
      <c r="B317" s="265"/>
      <c r="C317" s="265"/>
      <c r="D317" s="265"/>
      <c r="E317" s="265"/>
      <c r="F317" s="265"/>
      <c r="G317" s="265"/>
      <c r="H317" s="265"/>
      <c r="I317" s="265"/>
      <c r="J317" s="265"/>
      <c r="K317" s="265"/>
      <c r="L317" s="265"/>
      <c r="M317" s="265"/>
      <c r="N317" s="265"/>
      <c r="O317" s="265"/>
      <c r="P317" s="265"/>
      <c r="Q317" s="265"/>
      <c r="R317" s="265"/>
      <c r="S317" s="265"/>
      <c r="T317" s="265"/>
      <c r="U317" s="265"/>
      <c r="V317" s="265"/>
      <c r="W317" s="265"/>
      <c r="X317" s="265"/>
      <c r="Y317" s="265"/>
      <c r="Z317" s="265"/>
      <c r="AA317" s="265"/>
      <c r="AB317" s="265"/>
      <c r="AC317" s="265"/>
      <c r="AD317" s="265"/>
      <c r="AE317" s="265"/>
      <c r="AF317" s="265"/>
      <c r="AG317" s="265"/>
      <c r="AH317" s="267"/>
      <c r="AI317" s="267"/>
    </row>
    <row r="318" spans="1:35" ht="14.25" customHeight="1" x14ac:dyDescent="0.45">
      <c r="A318" s="265"/>
      <c r="B318" s="265"/>
      <c r="C318" s="265"/>
      <c r="D318" s="265"/>
      <c r="E318" s="265"/>
      <c r="F318" s="265"/>
      <c r="G318" s="265"/>
      <c r="H318" s="265"/>
      <c r="I318" s="265"/>
      <c r="J318" s="265"/>
      <c r="K318" s="265"/>
      <c r="L318" s="265"/>
      <c r="M318" s="265"/>
      <c r="N318" s="265"/>
      <c r="O318" s="265"/>
      <c r="P318" s="265"/>
      <c r="Q318" s="265"/>
      <c r="R318" s="265"/>
      <c r="S318" s="265"/>
      <c r="T318" s="265"/>
      <c r="U318" s="265"/>
      <c r="V318" s="265"/>
      <c r="W318" s="265"/>
      <c r="X318" s="265"/>
      <c r="Y318" s="265"/>
      <c r="Z318" s="265"/>
      <c r="AA318" s="265"/>
      <c r="AB318" s="265"/>
      <c r="AC318" s="265"/>
      <c r="AD318" s="265"/>
      <c r="AE318" s="265"/>
      <c r="AF318" s="265"/>
      <c r="AG318" s="265"/>
      <c r="AH318" s="267"/>
      <c r="AI318" s="267"/>
    </row>
    <row r="319" spans="1:35" ht="14.25" customHeight="1" x14ac:dyDescent="0.45">
      <c r="A319" s="265"/>
      <c r="B319" s="265"/>
      <c r="C319" s="265"/>
      <c r="D319" s="265"/>
      <c r="E319" s="265"/>
      <c r="F319" s="265"/>
      <c r="G319" s="265"/>
      <c r="H319" s="265"/>
      <c r="I319" s="265"/>
      <c r="J319" s="265"/>
      <c r="K319" s="265"/>
      <c r="L319" s="265"/>
      <c r="M319" s="265"/>
      <c r="N319" s="265"/>
      <c r="O319" s="265"/>
      <c r="P319" s="265"/>
      <c r="Q319" s="265"/>
      <c r="R319" s="265"/>
      <c r="S319" s="265"/>
      <c r="T319" s="265"/>
      <c r="U319" s="265"/>
      <c r="V319" s="265"/>
      <c r="W319" s="265"/>
      <c r="X319" s="265"/>
      <c r="Y319" s="265"/>
      <c r="Z319" s="265"/>
      <c r="AA319" s="265"/>
      <c r="AB319" s="265"/>
      <c r="AC319" s="265"/>
      <c r="AD319" s="265"/>
      <c r="AE319" s="265"/>
      <c r="AF319" s="265"/>
      <c r="AG319" s="265"/>
      <c r="AH319" s="267"/>
      <c r="AI319" s="267"/>
    </row>
    <row r="320" spans="1:35" ht="14.25" customHeight="1" x14ac:dyDescent="0.45">
      <c r="A320" s="265"/>
      <c r="B320" s="265"/>
      <c r="C320" s="265"/>
      <c r="D320" s="265"/>
      <c r="E320" s="265"/>
      <c r="F320" s="265"/>
      <c r="G320" s="265"/>
      <c r="H320" s="265"/>
      <c r="I320" s="265"/>
      <c r="J320" s="265"/>
      <c r="K320" s="265"/>
      <c r="L320" s="265"/>
      <c r="M320" s="265"/>
      <c r="N320" s="265"/>
      <c r="O320" s="265"/>
      <c r="P320" s="265"/>
      <c r="Q320" s="265"/>
      <c r="R320" s="265"/>
      <c r="S320" s="265"/>
      <c r="T320" s="265"/>
      <c r="U320" s="265"/>
      <c r="V320" s="265"/>
      <c r="W320" s="265"/>
      <c r="X320" s="265"/>
      <c r="Y320" s="265"/>
      <c r="Z320" s="265"/>
      <c r="AA320" s="265"/>
      <c r="AB320" s="265"/>
      <c r="AC320" s="265"/>
      <c r="AD320" s="265"/>
      <c r="AE320" s="265"/>
      <c r="AF320" s="265"/>
      <c r="AG320" s="265"/>
      <c r="AH320" s="267"/>
      <c r="AI320" s="267"/>
    </row>
    <row r="321" spans="1:35" ht="14.25" customHeight="1" x14ac:dyDescent="0.45">
      <c r="A321" s="265"/>
      <c r="B321" s="265"/>
      <c r="C321" s="265"/>
      <c r="D321" s="265"/>
      <c r="E321" s="265"/>
      <c r="F321" s="265"/>
      <c r="G321" s="265"/>
      <c r="H321" s="265"/>
      <c r="I321" s="265"/>
      <c r="J321" s="265"/>
      <c r="K321" s="265"/>
      <c r="L321" s="265"/>
      <c r="M321" s="265"/>
      <c r="N321" s="265"/>
      <c r="O321" s="265"/>
      <c r="P321" s="265"/>
      <c r="Q321" s="265"/>
      <c r="R321" s="265"/>
      <c r="S321" s="265"/>
      <c r="T321" s="265"/>
      <c r="U321" s="265"/>
      <c r="V321" s="265"/>
      <c r="W321" s="265"/>
      <c r="X321" s="265"/>
      <c r="Y321" s="265"/>
      <c r="Z321" s="265"/>
      <c r="AA321" s="265"/>
      <c r="AB321" s="265"/>
      <c r="AC321" s="265"/>
      <c r="AD321" s="265"/>
      <c r="AE321" s="265"/>
      <c r="AF321" s="265"/>
      <c r="AG321" s="265"/>
      <c r="AH321" s="267"/>
      <c r="AI321" s="267"/>
    </row>
    <row r="322" spans="1:35" ht="14.25" customHeight="1" x14ac:dyDescent="0.45">
      <c r="A322" s="265"/>
      <c r="B322" s="265"/>
      <c r="C322" s="265"/>
      <c r="D322" s="265"/>
      <c r="E322" s="265"/>
      <c r="F322" s="265"/>
      <c r="G322" s="265"/>
      <c r="H322" s="265"/>
      <c r="I322" s="265"/>
      <c r="J322" s="265"/>
      <c r="K322" s="265"/>
      <c r="L322" s="265"/>
      <c r="M322" s="265"/>
      <c r="N322" s="265"/>
      <c r="O322" s="265"/>
      <c r="P322" s="265"/>
      <c r="Q322" s="265"/>
      <c r="R322" s="265"/>
      <c r="S322" s="265"/>
      <c r="T322" s="265"/>
      <c r="U322" s="265"/>
      <c r="V322" s="265"/>
      <c r="W322" s="265"/>
      <c r="X322" s="265"/>
      <c r="Y322" s="265"/>
      <c r="Z322" s="265"/>
      <c r="AA322" s="265"/>
      <c r="AB322" s="265"/>
      <c r="AC322" s="265"/>
      <c r="AD322" s="265"/>
      <c r="AE322" s="265"/>
      <c r="AF322" s="265"/>
      <c r="AG322" s="265"/>
      <c r="AH322" s="267"/>
      <c r="AI322" s="267"/>
    </row>
    <row r="323" spans="1:35" ht="14.25" customHeight="1" x14ac:dyDescent="0.45">
      <c r="A323" s="265"/>
      <c r="B323" s="265"/>
      <c r="C323" s="265"/>
      <c r="D323" s="265"/>
      <c r="E323" s="265"/>
      <c r="F323" s="265"/>
      <c r="G323" s="265"/>
      <c r="H323" s="265"/>
      <c r="I323" s="265"/>
      <c r="J323" s="265"/>
      <c r="K323" s="265"/>
      <c r="L323" s="265"/>
      <c r="M323" s="265"/>
      <c r="N323" s="265"/>
      <c r="O323" s="265"/>
      <c r="P323" s="265"/>
      <c r="Q323" s="265"/>
      <c r="R323" s="265"/>
      <c r="S323" s="265"/>
      <c r="T323" s="265"/>
      <c r="U323" s="265"/>
      <c r="V323" s="265"/>
      <c r="W323" s="265"/>
      <c r="X323" s="265"/>
      <c r="Y323" s="265"/>
      <c r="Z323" s="265"/>
      <c r="AA323" s="265"/>
      <c r="AB323" s="265"/>
      <c r="AC323" s="265"/>
      <c r="AD323" s="265"/>
      <c r="AE323" s="265"/>
      <c r="AF323" s="265"/>
      <c r="AG323" s="265"/>
      <c r="AH323" s="267"/>
      <c r="AI323" s="267"/>
    </row>
    <row r="324" spans="1:35" ht="14.25" customHeight="1" x14ac:dyDescent="0.45">
      <c r="A324" s="265"/>
      <c r="B324" s="265"/>
      <c r="C324" s="265"/>
      <c r="D324" s="265"/>
      <c r="E324" s="265"/>
      <c r="F324" s="265"/>
      <c r="G324" s="265"/>
      <c r="H324" s="265"/>
      <c r="I324" s="265"/>
      <c r="J324" s="265"/>
      <c r="K324" s="265"/>
      <c r="L324" s="265"/>
      <c r="M324" s="265"/>
      <c r="N324" s="265"/>
      <c r="O324" s="265"/>
      <c r="P324" s="265"/>
      <c r="Q324" s="265"/>
      <c r="R324" s="265"/>
      <c r="S324" s="265"/>
      <c r="T324" s="265"/>
      <c r="U324" s="265"/>
      <c r="V324" s="265"/>
      <c r="W324" s="265"/>
      <c r="X324" s="265"/>
      <c r="Y324" s="265"/>
      <c r="Z324" s="265"/>
      <c r="AA324" s="265"/>
      <c r="AB324" s="265"/>
      <c r="AC324" s="265"/>
      <c r="AD324" s="265"/>
      <c r="AE324" s="265"/>
      <c r="AF324" s="265"/>
      <c r="AG324" s="265"/>
      <c r="AH324" s="267"/>
      <c r="AI324" s="267"/>
    </row>
    <row r="325" spans="1:35" ht="14.25" customHeight="1" x14ac:dyDescent="0.45">
      <c r="A325" s="265"/>
      <c r="B325" s="265"/>
      <c r="C325" s="265"/>
      <c r="D325" s="265"/>
      <c r="E325" s="265"/>
      <c r="F325" s="265"/>
      <c r="G325" s="265"/>
      <c r="H325" s="265"/>
      <c r="I325" s="265"/>
      <c r="J325" s="265"/>
      <c r="K325" s="265"/>
      <c r="L325" s="265"/>
      <c r="M325" s="265"/>
      <c r="N325" s="265"/>
      <c r="O325" s="265"/>
      <c r="P325" s="265"/>
      <c r="Q325" s="265"/>
      <c r="R325" s="265"/>
      <c r="S325" s="265"/>
      <c r="T325" s="265"/>
      <c r="U325" s="265"/>
      <c r="V325" s="265"/>
      <c r="W325" s="265"/>
      <c r="X325" s="265"/>
      <c r="Y325" s="265"/>
      <c r="Z325" s="265"/>
      <c r="AA325" s="265"/>
      <c r="AB325" s="265"/>
      <c r="AC325" s="265"/>
      <c r="AD325" s="265"/>
      <c r="AE325" s="265"/>
      <c r="AF325" s="265"/>
      <c r="AG325" s="265"/>
      <c r="AH325" s="267"/>
      <c r="AI325" s="267"/>
    </row>
    <row r="326" spans="1:35" ht="14.25" customHeight="1" x14ac:dyDescent="0.45">
      <c r="A326" s="265"/>
      <c r="B326" s="265"/>
      <c r="C326" s="265"/>
      <c r="D326" s="265"/>
      <c r="E326" s="265"/>
      <c r="F326" s="265"/>
      <c r="G326" s="265"/>
      <c r="H326" s="265"/>
      <c r="I326" s="265"/>
      <c r="J326" s="265"/>
      <c r="K326" s="265"/>
      <c r="L326" s="265"/>
      <c r="M326" s="265"/>
      <c r="N326" s="265"/>
      <c r="O326" s="265"/>
      <c r="P326" s="265"/>
      <c r="Q326" s="265"/>
      <c r="R326" s="265"/>
      <c r="S326" s="265"/>
      <c r="T326" s="265"/>
      <c r="U326" s="265"/>
      <c r="V326" s="265"/>
      <c r="W326" s="265"/>
      <c r="X326" s="265"/>
      <c r="Y326" s="265"/>
      <c r="Z326" s="265"/>
      <c r="AA326" s="265"/>
      <c r="AB326" s="265"/>
      <c r="AC326" s="265"/>
      <c r="AD326" s="265"/>
      <c r="AE326" s="265"/>
      <c r="AF326" s="265"/>
      <c r="AG326" s="265"/>
      <c r="AH326" s="267"/>
      <c r="AI326" s="267"/>
    </row>
    <row r="327" spans="1:35" ht="14.25" customHeight="1" x14ac:dyDescent="0.45">
      <c r="A327" s="265"/>
      <c r="B327" s="265"/>
      <c r="C327" s="265"/>
      <c r="D327" s="265"/>
      <c r="E327" s="265"/>
      <c r="F327" s="265"/>
      <c r="G327" s="265"/>
      <c r="H327" s="265"/>
      <c r="I327" s="265"/>
      <c r="J327" s="265"/>
      <c r="K327" s="265"/>
      <c r="L327" s="265"/>
      <c r="M327" s="265"/>
      <c r="N327" s="265"/>
      <c r="O327" s="265"/>
      <c r="P327" s="265"/>
      <c r="Q327" s="265"/>
      <c r="R327" s="265"/>
      <c r="S327" s="265"/>
      <c r="T327" s="265"/>
      <c r="U327" s="265"/>
      <c r="V327" s="265"/>
      <c r="W327" s="265"/>
      <c r="X327" s="265"/>
      <c r="Y327" s="265"/>
      <c r="Z327" s="265"/>
      <c r="AA327" s="265"/>
      <c r="AB327" s="265"/>
      <c r="AC327" s="265"/>
      <c r="AD327" s="265"/>
      <c r="AE327" s="265"/>
      <c r="AF327" s="265"/>
      <c r="AG327" s="265"/>
      <c r="AH327" s="267"/>
      <c r="AI327" s="267"/>
    </row>
    <row r="328" spans="1:35" ht="14.25" customHeight="1" x14ac:dyDescent="0.45">
      <c r="A328" s="265"/>
      <c r="B328" s="265"/>
      <c r="C328" s="265"/>
      <c r="D328" s="265"/>
      <c r="E328" s="265"/>
      <c r="F328" s="265"/>
      <c r="G328" s="265"/>
      <c r="H328" s="265"/>
      <c r="I328" s="265"/>
      <c r="J328" s="265"/>
      <c r="K328" s="265"/>
      <c r="L328" s="265"/>
      <c r="M328" s="265"/>
      <c r="N328" s="265"/>
      <c r="O328" s="265"/>
      <c r="P328" s="265"/>
      <c r="Q328" s="265"/>
      <c r="R328" s="265"/>
      <c r="S328" s="265"/>
      <c r="T328" s="265"/>
      <c r="U328" s="265"/>
      <c r="V328" s="265"/>
      <c r="W328" s="265"/>
      <c r="X328" s="265"/>
      <c r="Y328" s="265"/>
      <c r="Z328" s="265"/>
      <c r="AA328" s="265"/>
      <c r="AB328" s="265"/>
      <c r="AC328" s="265"/>
      <c r="AD328" s="265"/>
      <c r="AE328" s="265"/>
      <c r="AF328" s="265"/>
      <c r="AG328" s="265"/>
      <c r="AH328" s="267"/>
      <c r="AI328" s="267"/>
    </row>
    <row r="329" spans="1:35" ht="14.25" customHeight="1" x14ac:dyDescent="0.45">
      <c r="A329" s="265"/>
      <c r="B329" s="265"/>
      <c r="C329" s="265"/>
      <c r="D329" s="265"/>
      <c r="E329" s="265"/>
      <c r="F329" s="265"/>
      <c r="G329" s="265"/>
      <c r="H329" s="265"/>
      <c r="I329" s="265"/>
      <c r="J329" s="265"/>
      <c r="K329" s="265"/>
      <c r="L329" s="265"/>
      <c r="M329" s="265"/>
      <c r="N329" s="265"/>
      <c r="O329" s="265"/>
      <c r="P329" s="265"/>
      <c r="Q329" s="265"/>
      <c r="R329" s="265"/>
      <c r="S329" s="265"/>
      <c r="T329" s="265"/>
      <c r="U329" s="265"/>
      <c r="V329" s="265"/>
      <c r="W329" s="265"/>
      <c r="X329" s="265"/>
      <c r="Y329" s="265"/>
      <c r="Z329" s="265"/>
      <c r="AA329" s="265"/>
      <c r="AB329" s="265"/>
      <c r="AC329" s="265"/>
      <c r="AD329" s="265"/>
      <c r="AE329" s="265"/>
      <c r="AF329" s="265"/>
      <c r="AG329" s="265"/>
      <c r="AH329" s="267"/>
      <c r="AI329" s="267"/>
    </row>
    <row r="330" spans="1:35" ht="14.25" customHeight="1" x14ac:dyDescent="0.45">
      <c r="A330" s="265"/>
      <c r="B330" s="265"/>
      <c r="C330" s="265"/>
      <c r="D330" s="265"/>
      <c r="E330" s="265"/>
      <c r="F330" s="265"/>
      <c r="G330" s="265"/>
      <c r="H330" s="265"/>
      <c r="I330" s="265"/>
      <c r="J330" s="265"/>
      <c r="K330" s="265"/>
      <c r="L330" s="265"/>
      <c r="M330" s="265"/>
      <c r="N330" s="265"/>
      <c r="O330" s="265"/>
      <c r="P330" s="265"/>
      <c r="Q330" s="265"/>
      <c r="R330" s="265"/>
      <c r="S330" s="265"/>
      <c r="T330" s="265"/>
      <c r="U330" s="265"/>
      <c r="V330" s="265"/>
      <c r="W330" s="265"/>
      <c r="X330" s="265"/>
      <c r="Y330" s="265"/>
      <c r="Z330" s="265"/>
      <c r="AA330" s="265"/>
      <c r="AB330" s="265"/>
      <c r="AC330" s="265"/>
      <c r="AD330" s="265"/>
      <c r="AE330" s="265"/>
      <c r="AF330" s="265"/>
      <c r="AG330" s="265"/>
      <c r="AH330" s="267"/>
      <c r="AI330" s="267"/>
    </row>
    <row r="331" spans="1:35" ht="14.25" customHeight="1" x14ac:dyDescent="0.45">
      <c r="A331" s="265"/>
      <c r="B331" s="265"/>
      <c r="C331" s="265"/>
      <c r="D331" s="265"/>
      <c r="E331" s="265"/>
      <c r="F331" s="265"/>
      <c r="G331" s="265"/>
      <c r="H331" s="265"/>
      <c r="I331" s="265"/>
      <c r="J331" s="265"/>
      <c r="K331" s="265"/>
      <c r="L331" s="265"/>
      <c r="M331" s="265"/>
      <c r="N331" s="265"/>
      <c r="O331" s="265"/>
      <c r="P331" s="265"/>
      <c r="Q331" s="265"/>
      <c r="R331" s="265"/>
      <c r="S331" s="265"/>
      <c r="T331" s="265"/>
      <c r="U331" s="265"/>
      <c r="V331" s="265"/>
      <c r="W331" s="265"/>
      <c r="X331" s="265"/>
      <c r="Y331" s="265"/>
      <c r="Z331" s="265"/>
      <c r="AA331" s="265"/>
      <c r="AB331" s="265"/>
      <c r="AC331" s="265"/>
      <c r="AD331" s="265"/>
      <c r="AE331" s="265"/>
      <c r="AF331" s="265"/>
      <c r="AG331" s="265"/>
      <c r="AH331" s="267"/>
      <c r="AI331" s="267"/>
    </row>
    <row r="332" spans="1:35" ht="14.25" customHeight="1" x14ac:dyDescent="0.45">
      <c r="A332" s="265"/>
      <c r="B332" s="265"/>
      <c r="C332" s="265"/>
      <c r="D332" s="265"/>
      <c r="E332" s="265"/>
      <c r="F332" s="265"/>
      <c r="G332" s="265"/>
      <c r="H332" s="265"/>
      <c r="I332" s="265"/>
      <c r="J332" s="265"/>
      <c r="K332" s="265"/>
      <c r="L332" s="265"/>
      <c r="M332" s="265"/>
      <c r="N332" s="265"/>
      <c r="O332" s="265"/>
      <c r="P332" s="265"/>
      <c r="Q332" s="265"/>
      <c r="R332" s="265"/>
      <c r="S332" s="265"/>
      <c r="T332" s="265"/>
      <c r="U332" s="265"/>
      <c r="V332" s="265"/>
      <c r="W332" s="265"/>
      <c r="X332" s="265"/>
      <c r="Y332" s="265"/>
      <c r="Z332" s="265"/>
      <c r="AA332" s="265"/>
      <c r="AB332" s="265"/>
      <c r="AC332" s="265"/>
      <c r="AD332" s="265"/>
      <c r="AE332" s="265"/>
      <c r="AF332" s="265"/>
      <c r="AG332" s="265"/>
      <c r="AH332" s="267"/>
      <c r="AI332" s="267"/>
    </row>
    <row r="333" spans="1:35" ht="14.25" customHeight="1" x14ac:dyDescent="0.45">
      <c r="A333" s="265"/>
      <c r="B333" s="265"/>
      <c r="C333" s="265"/>
      <c r="D333" s="265"/>
      <c r="E333" s="265"/>
      <c r="F333" s="265"/>
      <c r="G333" s="265"/>
      <c r="H333" s="265"/>
      <c r="I333" s="265"/>
      <c r="J333" s="265"/>
      <c r="K333" s="265"/>
      <c r="L333" s="265"/>
      <c r="M333" s="265"/>
      <c r="N333" s="265"/>
      <c r="O333" s="265"/>
      <c r="P333" s="265"/>
      <c r="Q333" s="265"/>
      <c r="R333" s="265"/>
      <c r="S333" s="265"/>
      <c r="T333" s="265"/>
      <c r="U333" s="265"/>
      <c r="V333" s="265"/>
      <c r="W333" s="265"/>
      <c r="X333" s="265"/>
      <c r="Y333" s="265"/>
      <c r="Z333" s="265"/>
      <c r="AA333" s="265"/>
      <c r="AB333" s="265"/>
      <c r="AC333" s="265"/>
      <c r="AD333" s="265"/>
      <c r="AE333" s="265"/>
      <c r="AF333" s="265"/>
      <c r="AG333" s="265"/>
      <c r="AH333" s="267"/>
      <c r="AI333" s="267"/>
    </row>
    <row r="334" spans="1:35" ht="14.25" customHeight="1" x14ac:dyDescent="0.45">
      <c r="A334" s="265"/>
      <c r="B334" s="265"/>
      <c r="C334" s="265"/>
      <c r="D334" s="265"/>
      <c r="E334" s="265"/>
      <c r="F334" s="265"/>
      <c r="G334" s="265"/>
      <c r="H334" s="265"/>
      <c r="I334" s="265"/>
      <c r="J334" s="265"/>
      <c r="K334" s="265"/>
      <c r="L334" s="265"/>
      <c r="M334" s="265"/>
      <c r="N334" s="265"/>
      <c r="O334" s="265"/>
      <c r="P334" s="265"/>
      <c r="Q334" s="265"/>
      <c r="R334" s="265"/>
      <c r="S334" s="265"/>
      <c r="T334" s="265"/>
      <c r="U334" s="265"/>
      <c r="V334" s="265"/>
      <c r="W334" s="265"/>
      <c r="X334" s="265"/>
      <c r="Y334" s="265"/>
      <c r="Z334" s="265"/>
      <c r="AA334" s="265"/>
      <c r="AB334" s="265"/>
      <c r="AC334" s="265"/>
      <c r="AD334" s="265"/>
      <c r="AE334" s="265"/>
      <c r="AF334" s="265"/>
      <c r="AG334" s="265"/>
      <c r="AH334" s="267"/>
      <c r="AI334" s="267"/>
    </row>
    <row r="335" spans="1:35" ht="14.25" customHeight="1" x14ac:dyDescent="0.45">
      <c r="A335" s="265"/>
      <c r="B335" s="265"/>
      <c r="C335" s="265"/>
      <c r="D335" s="265"/>
      <c r="E335" s="265"/>
      <c r="F335" s="265"/>
      <c r="G335" s="265"/>
      <c r="H335" s="265"/>
      <c r="I335" s="265"/>
      <c r="J335" s="265"/>
      <c r="K335" s="265"/>
      <c r="L335" s="265"/>
      <c r="M335" s="265"/>
      <c r="N335" s="265"/>
      <c r="O335" s="265"/>
      <c r="P335" s="265"/>
      <c r="Q335" s="265"/>
      <c r="R335" s="265"/>
      <c r="S335" s="265"/>
      <c r="T335" s="265"/>
      <c r="U335" s="265"/>
      <c r="V335" s="265"/>
      <c r="W335" s="265"/>
      <c r="X335" s="265"/>
      <c r="Y335" s="265"/>
      <c r="Z335" s="265"/>
      <c r="AA335" s="265"/>
      <c r="AB335" s="265"/>
      <c r="AC335" s="265"/>
      <c r="AD335" s="265"/>
      <c r="AE335" s="265"/>
      <c r="AF335" s="265"/>
      <c r="AG335" s="265"/>
      <c r="AH335" s="267"/>
      <c r="AI335" s="267"/>
    </row>
    <row r="336" spans="1:35" ht="14.25" customHeight="1" x14ac:dyDescent="0.45">
      <c r="A336" s="265"/>
      <c r="B336" s="265"/>
      <c r="C336" s="265"/>
      <c r="D336" s="265"/>
      <c r="E336" s="265"/>
      <c r="F336" s="265"/>
      <c r="G336" s="265"/>
      <c r="H336" s="265"/>
      <c r="I336" s="265"/>
      <c r="J336" s="265"/>
      <c r="K336" s="265"/>
      <c r="L336" s="265"/>
      <c r="M336" s="265"/>
      <c r="N336" s="265"/>
      <c r="O336" s="265"/>
      <c r="P336" s="265"/>
      <c r="Q336" s="265"/>
      <c r="R336" s="265"/>
      <c r="S336" s="265"/>
      <c r="T336" s="265"/>
      <c r="U336" s="265"/>
      <c r="V336" s="265"/>
      <c r="W336" s="265"/>
      <c r="X336" s="265"/>
      <c r="Y336" s="265"/>
      <c r="Z336" s="265"/>
      <c r="AA336" s="265"/>
      <c r="AB336" s="265"/>
      <c r="AC336" s="265"/>
      <c r="AD336" s="265"/>
      <c r="AE336" s="265"/>
      <c r="AF336" s="265"/>
      <c r="AG336" s="265"/>
      <c r="AH336" s="267"/>
      <c r="AI336" s="267"/>
    </row>
    <row r="337" spans="1:35" ht="14.25" customHeight="1" x14ac:dyDescent="0.45">
      <c r="A337" s="265"/>
      <c r="B337" s="265"/>
      <c r="C337" s="265"/>
      <c r="D337" s="265"/>
      <c r="E337" s="265"/>
      <c r="F337" s="265"/>
      <c r="G337" s="265"/>
      <c r="H337" s="265"/>
      <c r="I337" s="265"/>
      <c r="J337" s="265"/>
      <c r="K337" s="265"/>
      <c r="L337" s="265"/>
      <c r="M337" s="265"/>
      <c r="N337" s="265"/>
      <c r="O337" s="265"/>
      <c r="P337" s="265"/>
      <c r="Q337" s="265"/>
      <c r="R337" s="265"/>
      <c r="S337" s="265"/>
      <c r="T337" s="265"/>
      <c r="U337" s="265"/>
      <c r="V337" s="265"/>
      <c r="W337" s="265"/>
      <c r="X337" s="265"/>
      <c r="Y337" s="265"/>
      <c r="Z337" s="265"/>
      <c r="AA337" s="265"/>
      <c r="AB337" s="265"/>
      <c r="AC337" s="265"/>
      <c r="AD337" s="265"/>
      <c r="AE337" s="265"/>
      <c r="AF337" s="265"/>
      <c r="AG337" s="265"/>
      <c r="AH337" s="267"/>
      <c r="AI337" s="267"/>
    </row>
    <row r="338" spans="1:35" ht="14.25" customHeight="1" x14ac:dyDescent="0.45">
      <c r="A338" s="265"/>
      <c r="B338" s="265"/>
      <c r="C338" s="265"/>
      <c r="D338" s="265"/>
      <c r="E338" s="265"/>
      <c r="F338" s="265"/>
      <c r="G338" s="265"/>
      <c r="H338" s="265"/>
      <c r="I338" s="265"/>
      <c r="J338" s="265"/>
      <c r="K338" s="265"/>
      <c r="L338" s="265"/>
      <c r="M338" s="265"/>
      <c r="N338" s="265"/>
      <c r="O338" s="265"/>
      <c r="P338" s="265"/>
      <c r="Q338" s="265"/>
      <c r="R338" s="265"/>
      <c r="S338" s="265"/>
      <c r="T338" s="265"/>
      <c r="U338" s="265"/>
      <c r="V338" s="265"/>
      <c r="W338" s="265"/>
      <c r="X338" s="265"/>
      <c r="Y338" s="265"/>
      <c r="Z338" s="265"/>
      <c r="AA338" s="265"/>
      <c r="AB338" s="265"/>
      <c r="AC338" s="265"/>
      <c r="AD338" s="265"/>
      <c r="AE338" s="265"/>
      <c r="AF338" s="265"/>
      <c r="AG338" s="265"/>
      <c r="AH338" s="267"/>
      <c r="AI338" s="267"/>
    </row>
    <row r="339" spans="1:35" ht="14.25" customHeight="1" x14ac:dyDescent="0.45">
      <c r="A339" s="265"/>
      <c r="B339" s="265"/>
      <c r="C339" s="265"/>
      <c r="D339" s="265"/>
      <c r="E339" s="265"/>
      <c r="F339" s="265"/>
      <c r="G339" s="265"/>
      <c r="H339" s="265"/>
      <c r="I339" s="265"/>
      <c r="J339" s="265"/>
      <c r="K339" s="265"/>
      <c r="L339" s="265"/>
      <c r="M339" s="265"/>
      <c r="N339" s="265"/>
      <c r="O339" s="265"/>
      <c r="P339" s="265"/>
      <c r="Q339" s="265"/>
      <c r="R339" s="265"/>
      <c r="S339" s="265"/>
      <c r="T339" s="265"/>
      <c r="U339" s="265"/>
      <c r="V339" s="265"/>
      <c r="W339" s="265"/>
      <c r="X339" s="265"/>
      <c r="Y339" s="265"/>
      <c r="Z339" s="265"/>
      <c r="AA339" s="265"/>
      <c r="AB339" s="265"/>
      <c r="AC339" s="265"/>
      <c r="AD339" s="265"/>
      <c r="AE339" s="265"/>
      <c r="AF339" s="265"/>
      <c r="AG339" s="265"/>
      <c r="AH339" s="267"/>
      <c r="AI339" s="267"/>
    </row>
    <row r="340" spans="1:35" ht="14.25" customHeight="1" x14ac:dyDescent="0.45">
      <c r="A340" s="265"/>
      <c r="B340" s="265"/>
      <c r="C340" s="265"/>
      <c r="D340" s="265"/>
      <c r="E340" s="265"/>
      <c r="F340" s="265"/>
      <c r="G340" s="265"/>
      <c r="H340" s="265"/>
      <c r="I340" s="265"/>
      <c r="J340" s="265"/>
      <c r="K340" s="265"/>
      <c r="L340" s="265"/>
      <c r="M340" s="265"/>
      <c r="N340" s="265"/>
      <c r="O340" s="265"/>
      <c r="P340" s="265"/>
      <c r="Q340" s="265"/>
      <c r="R340" s="265"/>
      <c r="S340" s="265"/>
      <c r="T340" s="265"/>
      <c r="U340" s="265"/>
      <c r="V340" s="265"/>
      <c r="W340" s="265"/>
      <c r="X340" s="265"/>
      <c r="Y340" s="265"/>
      <c r="Z340" s="265"/>
      <c r="AA340" s="265"/>
      <c r="AB340" s="265"/>
      <c r="AC340" s="265"/>
      <c r="AD340" s="265"/>
      <c r="AE340" s="265"/>
      <c r="AF340" s="265"/>
      <c r="AG340" s="265"/>
      <c r="AH340" s="267"/>
      <c r="AI340" s="267"/>
    </row>
    <row r="341" spans="1:35" ht="14.25" customHeight="1" x14ac:dyDescent="0.45">
      <c r="A341" s="265"/>
      <c r="B341" s="265"/>
      <c r="C341" s="265"/>
      <c r="D341" s="265"/>
      <c r="E341" s="265"/>
      <c r="F341" s="265"/>
      <c r="G341" s="265"/>
      <c r="H341" s="265"/>
      <c r="I341" s="265"/>
      <c r="J341" s="265"/>
      <c r="K341" s="265"/>
      <c r="L341" s="265"/>
      <c r="M341" s="265"/>
      <c r="N341" s="265"/>
      <c r="O341" s="265"/>
      <c r="P341" s="265"/>
      <c r="Q341" s="265"/>
      <c r="R341" s="265"/>
      <c r="S341" s="265"/>
      <c r="T341" s="265"/>
      <c r="U341" s="265"/>
      <c r="V341" s="265"/>
      <c r="W341" s="265"/>
      <c r="X341" s="265"/>
      <c r="Y341" s="265"/>
      <c r="Z341" s="265"/>
      <c r="AA341" s="265"/>
      <c r="AB341" s="265"/>
      <c r="AC341" s="265"/>
      <c r="AD341" s="265"/>
      <c r="AE341" s="265"/>
      <c r="AF341" s="265"/>
      <c r="AG341" s="265"/>
      <c r="AH341" s="267"/>
      <c r="AI341" s="267"/>
    </row>
    <row r="342" spans="1:35" ht="14.25" customHeight="1" x14ac:dyDescent="0.45">
      <c r="A342" s="265"/>
      <c r="B342" s="265"/>
      <c r="C342" s="265"/>
      <c r="D342" s="265"/>
      <c r="E342" s="265"/>
      <c r="F342" s="265"/>
      <c r="G342" s="265"/>
      <c r="H342" s="265"/>
      <c r="I342" s="265"/>
      <c r="J342" s="265"/>
      <c r="K342" s="265"/>
      <c r="L342" s="265"/>
      <c r="M342" s="265"/>
      <c r="N342" s="265"/>
      <c r="O342" s="265"/>
      <c r="P342" s="265"/>
      <c r="Q342" s="265"/>
      <c r="R342" s="265"/>
      <c r="S342" s="265"/>
      <c r="T342" s="265"/>
      <c r="U342" s="265"/>
      <c r="V342" s="265"/>
      <c r="W342" s="265"/>
      <c r="X342" s="265"/>
      <c r="Y342" s="265"/>
      <c r="Z342" s="265"/>
      <c r="AA342" s="265"/>
      <c r="AB342" s="265"/>
      <c r="AC342" s="265"/>
      <c r="AD342" s="265"/>
      <c r="AE342" s="265"/>
      <c r="AF342" s="265"/>
      <c r="AG342" s="265"/>
      <c r="AH342" s="267"/>
      <c r="AI342" s="267"/>
    </row>
    <row r="343" spans="1:35" ht="14.25" customHeight="1" x14ac:dyDescent="0.45">
      <c r="A343" s="265"/>
      <c r="B343" s="265"/>
      <c r="C343" s="265"/>
      <c r="D343" s="265"/>
      <c r="E343" s="265"/>
      <c r="F343" s="265"/>
      <c r="G343" s="265"/>
      <c r="H343" s="265"/>
      <c r="I343" s="265"/>
      <c r="J343" s="265"/>
      <c r="K343" s="265"/>
      <c r="L343" s="265"/>
      <c r="M343" s="265"/>
      <c r="N343" s="265"/>
      <c r="O343" s="265"/>
      <c r="P343" s="265"/>
      <c r="Q343" s="265"/>
      <c r="R343" s="265"/>
      <c r="S343" s="265"/>
      <c r="T343" s="265"/>
      <c r="U343" s="265"/>
      <c r="V343" s="265"/>
      <c r="W343" s="265"/>
      <c r="X343" s="265"/>
      <c r="Y343" s="265"/>
      <c r="Z343" s="265"/>
      <c r="AA343" s="265"/>
      <c r="AB343" s="265"/>
      <c r="AC343" s="265"/>
      <c r="AD343" s="265"/>
      <c r="AE343" s="265"/>
      <c r="AF343" s="265"/>
      <c r="AG343" s="265"/>
      <c r="AH343" s="267"/>
      <c r="AI343" s="267"/>
    </row>
    <row r="344" spans="1:35" ht="14.25" customHeight="1" x14ac:dyDescent="0.45">
      <c r="A344" s="265"/>
      <c r="B344" s="265"/>
      <c r="C344" s="265"/>
      <c r="D344" s="265"/>
      <c r="E344" s="265"/>
      <c r="F344" s="265"/>
      <c r="G344" s="265"/>
      <c r="H344" s="265"/>
      <c r="I344" s="265"/>
      <c r="J344" s="265"/>
      <c r="K344" s="265"/>
      <c r="L344" s="265"/>
      <c r="M344" s="265"/>
      <c r="N344" s="265"/>
      <c r="O344" s="265"/>
      <c r="P344" s="265"/>
      <c r="Q344" s="265"/>
      <c r="R344" s="265"/>
      <c r="S344" s="265"/>
      <c r="T344" s="265"/>
      <c r="U344" s="265"/>
      <c r="V344" s="265"/>
      <c r="W344" s="265"/>
      <c r="X344" s="265"/>
      <c r="Y344" s="265"/>
      <c r="Z344" s="265"/>
      <c r="AA344" s="265"/>
      <c r="AB344" s="265"/>
      <c r="AC344" s="265"/>
      <c r="AD344" s="265"/>
      <c r="AE344" s="265"/>
      <c r="AF344" s="265"/>
      <c r="AG344" s="265"/>
      <c r="AH344" s="267"/>
      <c r="AI344" s="267"/>
    </row>
    <row r="345" spans="1:35" ht="14.25" customHeight="1" x14ac:dyDescent="0.45">
      <c r="A345" s="265"/>
      <c r="B345" s="265"/>
      <c r="C345" s="265"/>
      <c r="D345" s="265"/>
      <c r="E345" s="265"/>
      <c r="F345" s="265"/>
      <c r="G345" s="265"/>
      <c r="H345" s="265"/>
      <c r="I345" s="265"/>
      <c r="J345" s="265"/>
      <c r="K345" s="265"/>
      <c r="L345" s="265"/>
      <c r="M345" s="265"/>
      <c r="N345" s="265"/>
      <c r="O345" s="265"/>
      <c r="P345" s="265"/>
      <c r="Q345" s="265"/>
      <c r="R345" s="265"/>
      <c r="S345" s="265"/>
      <c r="T345" s="265"/>
      <c r="U345" s="265"/>
      <c r="V345" s="265"/>
      <c r="W345" s="265"/>
      <c r="X345" s="265"/>
      <c r="Y345" s="265"/>
      <c r="Z345" s="265"/>
      <c r="AA345" s="265"/>
      <c r="AB345" s="265"/>
      <c r="AC345" s="265"/>
      <c r="AD345" s="265"/>
      <c r="AE345" s="265"/>
      <c r="AF345" s="265"/>
      <c r="AG345" s="265"/>
      <c r="AH345" s="267"/>
      <c r="AI345" s="267"/>
    </row>
    <row r="346" spans="1:35" ht="14.25" customHeight="1" x14ac:dyDescent="0.45">
      <c r="A346" s="265"/>
      <c r="B346" s="265"/>
      <c r="C346" s="265"/>
      <c r="D346" s="265"/>
      <c r="E346" s="265"/>
      <c r="F346" s="265"/>
      <c r="G346" s="265"/>
      <c r="H346" s="265"/>
      <c r="I346" s="265"/>
      <c r="J346" s="265"/>
      <c r="K346" s="265"/>
      <c r="L346" s="265"/>
      <c r="M346" s="265"/>
      <c r="N346" s="265"/>
      <c r="O346" s="265"/>
      <c r="P346" s="265"/>
      <c r="Q346" s="265"/>
      <c r="R346" s="265"/>
      <c r="S346" s="265"/>
      <c r="T346" s="265"/>
      <c r="U346" s="265"/>
      <c r="V346" s="265"/>
      <c r="W346" s="265"/>
      <c r="X346" s="265"/>
      <c r="Y346" s="265"/>
      <c r="Z346" s="265"/>
      <c r="AA346" s="265"/>
      <c r="AB346" s="265"/>
      <c r="AC346" s="265"/>
      <c r="AD346" s="265"/>
      <c r="AE346" s="265"/>
      <c r="AF346" s="265"/>
      <c r="AG346" s="265"/>
      <c r="AH346" s="267"/>
      <c r="AI346" s="267"/>
    </row>
    <row r="347" spans="1:35" ht="14.25" customHeight="1" x14ac:dyDescent="0.45">
      <c r="A347" s="265"/>
      <c r="B347" s="265"/>
      <c r="C347" s="265"/>
      <c r="D347" s="265"/>
      <c r="E347" s="265"/>
      <c r="F347" s="265"/>
      <c r="G347" s="265"/>
      <c r="H347" s="265"/>
      <c r="I347" s="265"/>
      <c r="J347" s="265"/>
      <c r="K347" s="265"/>
      <c r="L347" s="265"/>
      <c r="M347" s="265"/>
      <c r="N347" s="265"/>
      <c r="O347" s="265"/>
      <c r="P347" s="265"/>
      <c r="Q347" s="265"/>
      <c r="R347" s="265"/>
      <c r="S347" s="265"/>
      <c r="T347" s="265"/>
      <c r="U347" s="265"/>
      <c r="V347" s="265"/>
      <c r="W347" s="265"/>
      <c r="X347" s="265"/>
      <c r="Y347" s="265"/>
      <c r="Z347" s="265"/>
      <c r="AA347" s="265"/>
      <c r="AB347" s="265"/>
      <c r="AC347" s="265"/>
      <c r="AD347" s="265"/>
      <c r="AE347" s="265"/>
      <c r="AF347" s="265"/>
      <c r="AG347" s="265"/>
      <c r="AH347" s="267"/>
      <c r="AI347" s="267"/>
    </row>
    <row r="348" spans="1:35" ht="14.25" customHeight="1" x14ac:dyDescent="0.45">
      <c r="A348" s="265"/>
      <c r="B348" s="265"/>
      <c r="C348" s="265"/>
      <c r="D348" s="265"/>
      <c r="E348" s="265"/>
      <c r="F348" s="265"/>
      <c r="G348" s="265"/>
      <c r="H348" s="265"/>
      <c r="I348" s="265"/>
      <c r="J348" s="265"/>
      <c r="K348" s="265"/>
      <c r="L348" s="265"/>
      <c r="M348" s="265"/>
      <c r="N348" s="265"/>
      <c r="O348" s="265"/>
      <c r="P348" s="265"/>
      <c r="Q348" s="265"/>
      <c r="R348" s="265"/>
      <c r="S348" s="265"/>
      <c r="T348" s="265"/>
      <c r="U348" s="265"/>
      <c r="V348" s="265"/>
      <c r="W348" s="265"/>
      <c r="X348" s="265"/>
      <c r="Y348" s="265"/>
      <c r="Z348" s="265"/>
      <c r="AA348" s="265"/>
      <c r="AB348" s="265"/>
      <c r="AC348" s="265"/>
      <c r="AD348" s="265"/>
      <c r="AE348" s="265"/>
      <c r="AF348" s="265"/>
      <c r="AG348" s="265"/>
      <c r="AH348" s="267"/>
      <c r="AI348" s="267"/>
    </row>
    <row r="349" spans="1:35" ht="14.25" customHeight="1" x14ac:dyDescent="0.45">
      <c r="A349" s="265"/>
      <c r="B349" s="265"/>
      <c r="C349" s="265"/>
      <c r="D349" s="265"/>
      <c r="E349" s="265"/>
      <c r="F349" s="265"/>
      <c r="G349" s="265"/>
      <c r="H349" s="265"/>
      <c r="I349" s="265"/>
      <c r="J349" s="265"/>
      <c r="K349" s="265"/>
      <c r="L349" s="265"/>
      <c r="M349" s="265"/>
      <c r="N349" s="265"/>
      <c r="O349" s="265"/>
      <c r="P349" s="265"/>
      <c r="Q349" s="265"/>
      <c r="R349" s="265"/>
      <c r="S349" s="265"/>
      <c r="T349" s="265"/>
      <c r="U349" s="265"/>
      <c r="V349" s="265"/>
      <c r="W349" s="265"/>
      <c r="X349" s="265"/>
      <c r="Y349" s="265"/>
      <c r="Z349" s="265"/>
      <c r="AA349" s="265"/>
      <c r="AB349" s="265"/>
      <c r="AC349" s="265"/>
      <c r="AD349" s="265"/>
      <c r="AE349" s="265"/>
      <c r="AF349" s="265"/>
      <c r="AG349" s="265"/>
      <c r="AH349" s="267"/>
      <c r="AI349" s="267"/>
    </row>
    <row r="350" spans="1:35" ht="14.25" customHeight="1" x14ac:dyDescent="0.45">
      <c r="A350" s="265"/>
      <c r="B350" s="265"/>
      <c r="C350" s="265"/>
      <c r="D350" s="265"/>
      <c r="E350" s="265"/>
      <c r="F350" s="265"/>
      <c r="G350" s="265"/>
      <c r="H350" s="265"/>
      <c r="I350" s="265"/>
      <c r="J350" s="265"/>
      <c r="K350" s="265"/>
      <c r="L350" s="265"/>
      <c r="M350" s="265"/>
      <c r="N350" s="265"/>
      <c r="O350" s="265"/>
      <c r="P350" s="265"/>
      <c r="Q350" s="265"/>
      <c r="R350" s="265"/>
      <c r="S350" s="265"/>
      <c r="T350" s="265"/>
      <c r="U350" s="265"/>
      <c r="V350" s="265"/>
      <c r="W350" s="265"/>
      <c r="X350" s="265"/>
      <c r="Y350" s="265"/>
      <c r="Z350" s="265"/>
      <c r="AA350" s="265"/>
      <c r="AB350" s="265"/>
      <c r="AC350" s="265"/>
      <c r="AD350" s="265"/>
      <c r="AE350" s="265"/>
      <c r="AF350" s="265"/>
      <c r="AG350" s="265"/>
      <c r="AH350" s="267"/>
      <c r="AI350" s="267"/>
    </row>
    <row r="351" spans="1:35" ht="14.25" customHeight="1" x14ac:dyDescent="0.45">
      <c r="A351" s="265"/>
      <c r="B351" s="265"/>
      <c r="C351" s="265"/>
      <c r="D351" s="265"/>
      <c r="E351" s="265"/>
      <c r="F351" s="265"/>
      <c r="G351" s="265"/>
      <c r="H351" s="265"/>
      <c r="I351" s="265"/>
      <c r="J351" s="265"/>
      <c r="K351" s="265"/>
      <c r="L351" s="265"/>
      <c r="M351" s="265"/>
      <c r="N351" s="265"/>
      <c r="O351" s="265"/>
      <c r="P351" s="265"/>
      <c r="Q351" s="265"/>
      <c r="R351" s="265"/>
      <c r="S351" s="265"/>
      <c r="T351" s="265"/>
      <c r="U351" s="265"/>
      <c r="V351" s="265"/>
      <c r="W351" s="265"/>
      <c r="X351" s="265"/>
      <c r="Y351" s="265"/>
      <c r="Z351" s="265"/>
      <c r="AA351" s="265"/>
      <c r="AB351" s="265"/>
      <c r="AC351" s="265"/>
      <c r="AD351" s="265"/>
      <c r="AE351" s="265"/>
      <c r="AF351" s="265"/>
      <c r="AG351" s="265"/>
      <c r="AH351" s="267"/>
      <c r="AI351" s="267"/>
    </row>
    <row r="352" spans="1:35" ht="14.25" customHeight="1" x14ac:dyDescent="0.45">
      <c r="A352" s="265"/>
      <c r="B352" s="265"/>
      <c r="C352" s="265"/>
      <c r="D352" s="265"/>
      <c r="E352" s="265"/>
      <c r="F352" s="265"/>
      <c r="G352" s="265"/>
      <c r="H352" s="265"/>
      <c r="I352" s="265"/>
      <c r="J352" s="265"/>
      <c r="K352" s="265"/>
      <c r="L352" s="265"/>
      <c r="M352" s="265"/>
      <c r="N352" s="265"/>
      <c r="O352" s="265"/>
      <c r="P352" s="265"/>
      <c r="Q352" s="265"/>
      <c r="R352" s="265"/>
      <c r="S352" s="265"/>
      <c r="T352" s="265"/>
      <c r="U352" s="265"/>
      <c r="V352" s="265"/>
      <c r="W352" s="265"/>
      <c r="X352" s="265"/>
      <c r="Y352" s="265"/>
      <c r="Z352" s="265"/>
      <c r="AA352" s="265"/>
      <c r="AB352" s="265"/>
      <c r="AC352" s="265"/>
      <c r="AD352" s="265"/>
      <c r="AE352" s="265"/>
      <c r="AF352" s="265"/>
      <c r="AG352" s="265"/>
      <c r="AH352" s="267"/>
      <c r="AI352" s="267"/>
    </row>
    <row r="353" spans="1:35" ht="14.25" customHeight="1" x14ac:dyDescent="0.45">
      <c r="A353" s="265"/>
      <c r="B353" s="265"/>
      <c r="C353" s="265"/>
      <c r="D353" s="265"/>
      <c r="E353" s="265"/>
      <c r="F353" s="265"/>
      <c r="G353" s="265"/>
      <c r="H353" s="265"/>
      <c r="I353" s="265"/>
      <c r="J353" s="265"/>
      <c r="K353" s="265"/>
      <c r="L353" s="265"/>
      <c r="M353" s="265"/>
      <c r="N353" s="265"/>
      <c r="O353" s="265"/>
      <c r="P353" s="265"/>
      <c r="Q353" s="265"/>
      <c r="R353" s="265"/>
      <c r="S353" s="265"/>
      <c r="T353" s="265"/>
      <c r="U353" s="265"/>
      <c r="V353" s="265"/>
      <c r="W353" s="265"/>
      <c r="X353" s="265"/>
      <c r="Y353" s="265"/>
      <c r="Z353" s="265"/>
      <c r="AA353" s="265"/>
      <c r="AB353" s="265"/>
      <c r="AC353" s="265"/>
      <c r="AD353" s="265"/>
      <c r="AE353" s="265"/>
      <c r="AF353" s="265"/>
      <c r="AG353" s="265"/>
      <c r="AH353" s="267"/>
      <c r="AI353" s="267"/>
    </row>
    <row r="354" spans="1:35" ht="14.25" customHeight="1" x14ac:dyDescent="0.45">
      <c r="A354" s="265"/>
      <c r="B354" s="265"/>
      <c r="C354" s="265"/>
      <c r="D354" s="265"/>
      <c r="E354" s="265"/>
      <c r="F354" s="265"/>
      <c r="G354" s="265"/>
      <c r="H354" s="265"/>
      <c r="I354" s="265"/>
      <c r="J354" s="265"/>
      <c r="K354" s="265"/>
      <c r="L354" s="265"/>
      <c r="M354" s="265"/>
      <c r="N354" s="265"/>
      <c r="O354" s="265"/>
      <c r="P354" s="265"/>
      <c r="Q354" s="265"/>
      <c r="R354" s="265"/>
      <c r="S354" s="265"/>
      <c r="T354" s="265"/>
      <c r="U354" s="265"/>
      <c r="V354" s="265"/>
      <c r="W354" s="265"/>
      <c r="X354" s="265"/>
      <c r="Y354" s="265"/>
      <c r="Z354" s="265"/>
      <c r="AA354" s="265"/>
      <c r="AB354" s="265"/>
      <c r="AC354" s="265"/>
      <c r="AD354" s="265"/>
      <c r="AE354" s="265"/>
      <c r="AF354" s="265"/>
      <c r="AG354" s="265"/>
      <c r="AH354" s="267"/>
      <c r="AI354" s="267"/>
    </row>
    <row r="355" spans="1:35" ht="14.25" customHeight="1" x14ac:dyDescent="0.45">
      <c r="A355" s="265"/>
      <c r="B355" s="265"/>
      <c r="C355" s="265"/>
      <c r="D355" s="265"/>
      <c r="E355" s="265"/>
      <c r="F355" s="265"/>
      <c r="G355" s="265"/>
      <c r="H355" s="265"/>
      <c r="I355" s="265"/>
      <c r="J355" s="265"/>
      <c r="K355" s="265"/>
      <c r="L355" s="265"/>
      <c r="M355" s="265"/>
      <c r="N355" s="265"/>
      <c r="O355" s="265"/>
      <c r="P355" s="265"/>
      <c r="Q355" s="265"/>
      <c r="R355" s="265"/>
      <c r="S355" s="265"/>
      <c r="T355" s="265"/>
      <c r="U355" s="265"/>
      <c r="V355" s="265"/>
      <c r="W355" s="265"/>
      <c r="X355" s="265"/>
      <c r="Y355" s="265"/>
      <c r="Z355" s="265"/>
      <c r="AA355" s="265"/>
      <c r="AB355" s="265"/>
      <c r="AC355" s="265"/>
      <c r="AD355" s="265"/>
      <c r="AE355" s="265"/>
      <c r="AF355" s="265"/>
      <c r="AG355" s="265"/>
      <c r="AH355" s="267"/>
      <c r="AI355" s="267"/>
    </row>
    <row r="356" spans="1:35" ht="14.25" customHeight="1" x14ac:dyDescent="0.45">
      <c r="A356" s="265"/>
      <c r="B356" s="265"/>
      <c r="C356" s="265"/>
      <c r="D356" s="265"/>
      <c r="E356" s="265"/>
      <c r="F356" s="265"/>
      <c r="G356" s="265"/>
      <c r="H356" s="265"/>
      <c r="I356" s="265"/>
      <c r="J356" s="265"/>
      <c r="K356" s="265"/>
      <c r="L356" s="265"/>
      <c r="M356" s="265"/>
      <c r="N356" s="265"/>
      <c r="O356" s="265"/>
      <c r="P356" s="265"/>
      <c r="Q356" s="265"/>
      <c r="R356" s="265"/>
      <c r="S356" s="265"/>
      <c r="T356" s="265"/>
      <c r="U356" s="265"/>
      <c r="V356" s="265"/>
      <c r="W356" s="265"/>
      <c r="X356" s="265"/>
      <c r="Y356" s="265"/>
      <c r="Z356" s="265"/>
      <c r="AA356" s="265"/>
      <c r="AB356" s="265"/>
      <c r="AC356" s="265"/>
      <c r="AD356" s="265"/>
      <c r="AE356" s="265"/>
      <c r="AF356" s="265"/>
      <c r="AG356" s="265"/>
      <c r="AH356" s="267"/>
      <c r="AI356" s="267"/>
    </row>
    <row r="357" spans="1:35" ht="14.25" customHeight="1" x14ac:dyDescent="0.45">
      <c r="A357" s="265"/>
      <c r="B357" s="265"/>
      <c r="C357" s="265"/>
      <c r="D357" s="265"/>
      <c r="E357" s="265"/>
      <c r="F357" s="265"/>
      <c r="G357" s="265"/>
      <c r="H357" s="265"/>
      <c r="I357" s="265"/>
      <c r="J357" s="265"/>
      <c r="K357" s="265"/>
      <c r="L357" s="265"/>
      <c r="M357" s="265"/>
      <c r="N357" s="265"/>
      <c r="O357" s="265"/>
      <c r="P357" s="265"/>
      <c r="Q357" s="265"/>
      <c r="R357" s="265"/>
      <c r="S357" s="265"/>
      <c r="T357" s="265"/>
      <c r="U357" s="265"/>
      <c r="V357" s="265"/>
      <c r="W357" s="265"/>
      <c r="X357" s="265"/>
      <c r="Y357" s="265"/>
      <c r="Z357" s="265"/>
      <c r="AA357" s="265"/>
      <c r="AB357" s="265"/>
      <c r="AC357" s="265"/>
      <c r="AD357" s="265"/>
      <c r="AE357" s="265"/>
      <c r="AF357" s="265"/>
      <c r="AG357" s="265"/>
      <c r="AH357" s="267"/>
      <c r="AI357" s="267"/>
    </row>
    <row r="358" spans="1:35" ht="14.25" customHeight="1" x14ac:dyDescent="0.45">
      <c r="A358" s="265"/>
      <c r="B358" s="265"/>
      <c r="C358" s="265"/>
      <c r="D358" s="265"/>
      <c r="E358" s="265"/>
      <c r="F358" s="265"/>
      <c r="G358" s="265"/>
      <c r="H358" s="265"/>
      <c r="I358" s="265"/>
      <c r="J358" s="265"/>
      <c r="K358" s="265"/>
      <c r="L358" s="265"/>
      <c r="M358" s="265"/>
      <c r="N358" s="265"/>
      <c r="O358" s="265"/>
      <c r="P358" s="265"/>
      <c r="Q358" s="265"/>
      <c r="R358" s="265"/>
      <c r="S358" s="265"/>
      <c r="T358" s="265"/>
      <c r="U358" s="265"/>
      <c r="V358" s="265"/>
      <c r="W358" s="265"/>
      <c r="X358" s="265"/>
      <c r="Y358" s="265"/>
      <c r="Z358" s="265"/>
      <c r="AA358" s="265"/>
      <c r="AB358" s="265"/>
      <c r="AC358" s="265"/>
      <c r="AD358" s="265"/>
      <c r="AE358" s="265"/>
      <c r="AF358" s="265"/>
      <c r="AG358" s="265"/>
      <c r="AH358" s="267"/>
      <c r="AI358" s="267"/>
    </row>
    <row r="359" spans="1:35" ht="14.25" customHeight="1" x14ac:dyDescent="0.45">
      <c r="A359" s="265"/>
      <c r="B359" s="265"/>
      <c r="C359" s="265"/>
      <c r="D359" s="265"/>
      <c r="E359" s="265"/>
      <c r="F359" s="265"/>
      <c r="G359" s="265"/>
      <c r="H359" s="265"/>
      <c r="I359" s="265"/>
      <c r="J359" s="265"/>
      <c r="K359" s="265"/>
      <c r="L359" s="265"/>
      <c r="M359" s="265"/>
      <c r="N359" s="265"/>
      <c r="O359" s="265"/>
      <c r="P359" s="265"/>
      <c r="Q359" s="265"/>
      <c r="R359" s="265"/>
      <c r="S359" s="265"/>
      <c r="T359" s="265"/>
      <c r="U359" s="265"/>
      <c r="V359" s="265"/>
      <c r="W359" s="265"/>
      <c r="X359" s="265"/>
      <c r="Y359" s="265"/>
      <c r="Z359" s="265"/>
      <c r="AA359" s="265"/>
      <c r="AB359" s="265"/>
      <c r="AC359" s="265"/>
      <c r="AD359" s="265"/>
      <c r="AE359" s="265"/>
      <c r="AF359" s="265"/>
      <c r="AG359" s="265"/>
      <c r="AH359" s="267"/>
      <c r="AI359" s="267"/>
    </row>
    <row r="360" spans="1:35" ht="14.25" customHeight="1" x14ac:dyDescent="0.45">
      <c r="A360" s="265"/>
      <c r="B360" s="265"/>
      <c r="C360" s="265"/>
      <c r="D360" s="265"/>
      <c r="E360" s="265"/>
      <c r="F360" s="265"/>
      <c r="G360" s="265"/>
      <c r="H360" s="265"/>
      <c r="I360" s="265"/>
      <c r="J360" s="265"/>
      <c r="K360" s="265"/>
      <c r="L360" s="265"/>
      <c r="M360" s="265"/>
      <c r="N360" s="265"/>
      <c r="O360" s="265"/>
      <c r="P360" s="265"/>
      <c r="Q360" s="265"/>
      <c r="R360" s="265"/>
      <c r="S360" s="265"/>
      <c r="T360" s="265"/>
      <c r="U360" s="265"/>
      <c r="V360" s="265"/>
      <c r="W360" s="265"/>
      <c r="X360" s="265"/>
      <c r="Y360" s="265"/>
      <c r="Z360" s="265"/>
      <c r="AA360" s="265"/>
      <c r="AB360" s="265"/>
      <c r="AC360" s="265"/>
      <c r="AD360" s="265"/>
      <c r="AE360" s="265"/>
      <c r="AF360" s="265"/>
      <c r="AG360" s="265"/>
      <c r="AH360" s="267"/>
      <c r="AI360" s="267"/>
    </row>
    <row r="361" spans="1:35" ht="14.25" customHeight="1" x14ac:dyDescent="0.45">
      <c r="A361" s="265"/>
      <c r="B361" s="265"/>
      <c r="C361" s="265"/>
      <c r="D361" s="265"/>
      <c r="E361" s="265"/>
      <c r="F361" s="265"/>
      <c r="G361" s="265"/>
      <c r="H361" s="265"/>
      <c r="I361" s="265"/>
      <c r="J361" s="265"/>
      <c r="K361" s="265"/>
      <c r="L361" s="265"/>
      <c r="M361" s="265"/>
      <c r="N361" s="265"/>
      <c r="O361" s="265"/>
      <c r="P361" s="265"/>
      <c r="Q361" s="265"/>
      <c r="R361" s="265"/>
      <c r="S361" s="265"/>
      <c r="T361" s="265"/>
      <c r="U361" s="265"/>
      <c r="V361" s="265"/>
      <c r="W361" s="265"/>
      <c r="X361" s="265"/>
      <c r="Y361" s="265"/>
      <c r="Z361" s="265"/>
      <c r="AA361" s="265"/>
      <c r="AB361" s="265"/>
      <c r="AC361" s="265"/>
      <c r="AD361" s="265"/>
      <c r="AE361" s="265"/>
      <c r="AF361" s="265"/>
      <c r="AG361" s="265"/>
      <c r="AH361" s="267"/>
      <c r="AI361" s="267"/>
    </row>
    <row r="362" spans="1:35" ht="14.25" customHeight="1" x14ac:dyDescent="0.45">
      <c r="A362" s="265"/>
      <c r="B362" s="265"/>
      <c r="C362" s="265"/>
      <c r="D362" s="265"/>
      <c r="E362" s="265"/>
      <c r="F362" s="265"/>
      <c r="G362" s="265"/>
      <c r="H362" s="265"/>
      <c r="I362" s="265"/>
      <c r="J362" s="265"/>
      <c r="K362" s="265"/>
      <c r="L362" s="265"/>
      <c r="M362" s="265"/>
      <c r="N362" s="265"/>
      <c r="O362" s="265"/>
      <c r="P362" s="265"/>
      <c r="Q362" s="265"/>
      <c r="R362" s="265"/>
      <c r="S362" s="265"/>
      <c r="T362" s="265"/>
      <c r="U362" s="265"/>
      <c r="V362" s="265"/>
      <c r="W362" s="265"/>
      <c r="X362" s="265"/>
      <c r="Y362" s="265"/>
      <c r="Z362" s="265"/>
      <c r="AA362" s="265"/>
      <c r="AB362" s="265"/>
      <c r="AC362" s="265"/>
      <c r="AD362" s="265"/>
      <c r="AE362" s="265"/>
      <c r="AF362" s="265"/>
      <c r="AG362" s="265"/>
      <c r="AH362" s="267"/>
      <c r="AI362" s="267"/>
    </row>
    <row r="363" spans="1:35" ht="14.25" customHeight="1" x14ac:dyDescent="0.45">
      <c r="A363" s="265"/>
      <c r="B363" s="265"/>
      <c r="C363" s="265"/>
      <c r="D363" s="265"/>
      <c r="E363" s="265"/>
      <c r="F363" s="265"/>
      <c r="G363" s="265"/>
      <c r="H363" s="265"/>
      <c r="I363" s="265"/>
      <c r="J363" s="265"/>
      <c r="K363" s="265"/>
      <c r="L363" s="265"/>
      <c r="M363" s="265"/>
      <c r="N363" s="265"/>
      <c r="O363" s="265"/>
      <c r="P363" s="265"/>
      <c r="Q363" s="265"/>
      <c r="R363" s="265"/>
      <c r="S363" s="265"/>
      <c r="T363" s="265"/>
      <c r="U363" s="265"/>
      <c r="V363" s="265"/>
      <c r="W363" s="265"/>
      <c r="X363" s="265"/>
      <c r="Y363" s="265"/>
      <c r="Z363" s="265"/>
      <c r="AA363" s="265"/>
      <c r="AB363" s="265"/>
      <c r="AC363" s="265"/>
      <c r="AD363" s="265"/>
      <c r="AE363" s="265"/>
      <c r="AF363" s="265"/>
      <c r="AG363" s="265"/>
      <c r="AH363" s="267"/>
      <c r="AI363" s="267"/>
    </row>
    <row r="364" spans="1:35" ht="14.25" customHeight="1" x14ac:dyDescent="0.45">
      <c r="A364" s="265"/>
      <c r="B364" s="265"/>
      <c r="C364" s="265"/>
      <c r="D364" s="265"/>
      <c r="E364" s="265"/>
      <c r="F364" s="265"/>
      <c r="G364" s="265"/>
      <c r="H364" s="265"/>
      <c r="I364" s="265"/>
      <c r="J364" s="265"/>
      <c r="K364" s="265"/>
      <c r="L364" s="265"/>
      <c r="M364" s="265"/>
      <c r="N364" s="265"/>
      <c r="O364" s="265"/>
      <c r="P364" s="265"/>
      <c r="Q364" s="265"/>
      <c r="R364" s="265"/>
      <c r="S364" s="265"/>
      <c r="T364" s="265"/>
      <c r="U364" s="265"/>
      <c r="V364" s="265"/>
      <c r="W364" s="265"/>
      <c r="X364" s="265"/>
      <c r="Y364" s="265"/>
      <c r="Z364" s="265"/>
      <c r="AA364" s="265"/>
      <c r="AB364" s="265"/>
      <c r="AC364" s="265"/>
      <c r="AD364" s="265"/>
      <c r="AE364" s="265"/>
      <c r="AF364" s="265"/>
      <c r="AG364" s="265"/>
      <c r="AH364" s="267"/>
      <c r="AI364" s="267"/>
    </row>
    <row r="365" spans="1:35" ht="14.25" customHeight="1" x14ac:dyDescent="0.45">
      <c r="A365" s="265"/>
      <c r="B365" s="265"/>
      <c r="C365" s="265"/>
      <c r="D365" s="265"/>
      <c r="E365" s="265"/>
      <c r="F365" s="265"/>
      <c r="G365" s="265"/>
      <c r="H365" s="265"/>
      <c r="I365" s="265"/>
      <c r="J365" s="265"/>
      <c r="K365" s="265"/>
      <c r="L365" s="265"/>
      <c r="M365" s="265"/>
      <c r="N365" s="265"/>
      <c r="O365" s="265"/>
      <c r="P365" s="265"/>
      <c r="Q365" s="265"/>
      <c r="R365" s="265"/>
      <c r="S365" s="265"/>
      <c r="T365" s="265"/>
      <c r="U365" s="265"/>
      <c r="V365" s="265"/>
      <c r="W365" s="265"/>
      <c r="X365" s="265"/>
      <c r="Y365" s="265"/>
      <c r="Z365" s="265"/>
      <c r="AA365" s="265"/>
      <c r="AB365" s="265"/>
      <c r="AC365" s="265"/>
      <c r="AD365" s="265"/>
      <c r="AE365" s="265"/>
      <c r="AF365" s="265"/>
      <c r="AG365" s="265"/>
      <c r="AH365" s="267"/>
      <c r="AI365" s="267"/>
    </row>
    <row r="366" spans="1:35" ht="14.25" customHeight="1" x14ac:dyDescent="0.45">
      <c r="A366" s="265"/>
      <c r="B366" s="265"/>
      <c r="C366" s="265"/>
      <c r="D366" s="265"/>
      <c r="E366" s="265"/>
      <c r="F366" s="265"/>
      <c r="G366" s="265"/>
      <c r="H366" s="265"/>
      <c r="I366" s="265"/>
      <c r="J366" s="265"/>
      <c r="K366" s="265"/>
      <c r="L366" s="265"/>
      <c r="M366" s="265"/>
      <c r="N366" s="265"/>
      <c r="O366" s="265"/>
      <c r="P366" s="265"/>
      <c r="Q366" s="265"/>
      <c r="R366" s="265"/>
      <c r="S366" s="265"/>
      <c r="T366" s="265"/>
      <c r="U366" s="265"/>
      <c r="V366" s="265"/>
      <c r="W366" s="265"/>
      <c r="X366" s="265"/>
      <c r="Y366" s="265"/>
      <c r="Z366" s="265"/>
      <c r="AA366" s="265"/>
      <c r="AB366" s="265"/>
      <c r="AC366" s="265"/>
      <c r="AD366" s="265"/>
      <c r="AE366" s="265"/>
      <c r="AF366" s="265"/>
      <c r="AG366" s="265"/>
      <c r="AH366" s="267"/>
      <c r="AI366" s="267"/>
    </row>
    <row r="367" spans="1:35" ht="14.25" customHeight="1" x14ac:dyDescent="0.45">
      <c r="A367" s="265"/>
      <c r="B367" s="265"/>
      <c r="C367" s="265"/>
      <c r="D367" s="265"/>
      <c r="E367" s="265"/>
      <c r="F367" s="265"/>
      <c r="G367" s="265"/>
      <c r="H367" s="265"/>
      <c r="I367" s="265"/>
      <c r="J367" s="265"/>
      <c r="K367" s="265"/>
      <c r="L367" s="265"/>
      <c r="M367" s="265"/>
      <c r="N367" s="265"/>
      <c r="O367" s="265"/>
      <c r="P367" s="265"/>
      <c r="Q367" s="265"/>
      <c r="R367" s="265"/>
      <c r="S367" s="265"/>
      <c r="T367" s="265"/>
      <c r="U367" s="265"/>
      <c r="V367" s="265"/>
      <c r="W367" s="265"/>
      <c r="X367" s="265"/>
      <c r="Y367" s="265"/>
      <c r="Z367" s="265"/>
      <c r="AA367" s="265"/>
      <c r="AB367" s="265"/>
      <c r="AC367" s="265"/>
      <c r="AD367" s="265"/>
      <c r="AE367" s="265"/>
      <c r="AF367" s="265"/>
      <c r="AG367" s="265"/>
      <c r="AH367" s="267"/>
      <c r="AI367" s="267"/>
    </row>
    <row r="368" spans="1:35" ht="14.25" customHeight="1" x14ac:dyDescent="0.45">
      <c r="A368" s="265"/>
      <c r="B368" s="265"/>
      <c r="C368" s="265"/>
      <c r="D368" s="265"/>
      <c r="E368" s="265"/>
      <c r="F368" s="265"/>
      <c r="G368" s="265"/>
      <c r="H368" s="265"/>
      <c r="I368" s="265"/>
      <c r="J368" s="265"/>
      <c r="K368" s="265"/>
      <c r="L368" s="265"/>
      <c r="M368" s="265"/>
      <c r="N368" s="265"/>
      <c r="O368" s="265"/>
      <c r="P368" s="265"/>
      <c r="Q368" s="265"/>
      <c r="R368" s="265"/>
      <c r="S368" s="265"/>
      <c r="T368" s="265"/>
      <c r="U368" s="265"/>
      <c r="V368" s="265"/>
      <c r="W368" s="265"/>
      <c r="X368" s="265"/>
      <c r="Y368" s="265"/>
      <c r="Z368" s="265"/>
      <c r="AA368" s="265"/>
      <c r="AB368" s="265"/>
      <c r="AC368" s="265"/>
      <c r="AD368" s="265"/>
      <c r="AE368" s="265"/>
      <c r="AF368" s="265"/>
      <c r="AG368" s="265"/>
      <c r="AH368" s="267"/>
      <c r="AI368" s="267"/>
    </row>
    <row r="369" spans="1:35" ht="14.25" customHeight="1" x14ac:dyDescent="0.45">
      <c r="A369" s="265"/>
      <c r="B369" s="265"/>
      <c r="C369" s="265"/>
      <c r="D369" s="265"/>
      <c r="E369" s="265"/>
      <c r="F369" s="265"/>
      <c r="G369" s="265"/>
      <c r="H369" s="265"/>
      <c r="I369" s="265"/>
      <c r="J369" s="265"/>
      <c r="K369" s="265"/>
      <c r="L369" s="265"/>
      <c r="M369" s="265"/>
      <c r="N369" s="265"/>
      <c r="O369" s="265"/>
      <c r="P369" s="265"/>
      <c r="Q369" s="265"/>
      <c r="R369" s="265"/>
      <c r="S369" s="265"/>
      <c r="T369" s="265"/>
      <c r="U369" s="265"/>
      <c r="V369" s="265"/>
      <c r="W369" s="265"/>
      <c r="X369" s="265"/>
      <c r="Y369" s="265"/>
      <c r="Z369" s="265"/>
      <c r="AA369" s="265"/>
      <c r="AB369" s="265"/>
      <c r="AC369" s="265"/>
      <c r="AD369" s="265"/>
      <c r="AE369" s="265"/>
      <c r="AF369" s="265"/>
      <c r="AG369" s="265"/>
      <c r="AH369" s="267"/>
      <c r="AI369" s="267"/>
    </row>
    <row r="370" spans="1:35" ht="14.25" customHeight="1" x14ac:dyDescent="0.45">
      <c r="A370" s="265"/>
      <c r="B370" s="265"/>
      <c r="C370" s="265"/>
      <c r="D370" s="265"/>
      <c r="E370" s="265"/>
      <c r="F370" s="265"/>
      <c r="G370" s="265"/>
      <c r="H370" s="265"/>
      <c r="I370" s="265"/>
      <c r="J370" s="265"/>
      <c r="K370" s="265"/>
      <c r="L370" s="265"/>
      <c r="M370" s="265"/>
      <c r="N370" s="265"/>
      <c r="O370" s="265"/>
      <c r="P370" s="265"/>
      <c r="Q370" s="265"/>
      <c r="R370" s="265"/>
      <c r="S370" s="265"/>
      <c r="T370" s="265"/>
      <c r="U370" s="265"/>
      <c r="V370" s="265"/>
      <c r="W370" s="265"/>
      <c r="X370" s="265"/>
      <c r="Y370" s="265"/>
      <c r="Z370" s="265"/>
      <c r="AA370" s="265"/>
      <c r="AB370" s="265"/>
      <c r="AC370" s="265"/>
      <c r="AD370" s="265"/>
      <c r="AE370" s="265"/>
      <c r="AF370" s="265"/>
      <c r="AG370" s="265"/>
      <c r="AH370" s="267"/>
      <c r="AI370" s="267"/>
    </row>
    <row r="371" spans="1:35" ht="14.25" customHeight="1" x14ac:dyDescent="0.45">
      <c r="A371" s="265"/>
      <c r="B371" s="265"/>
      <c r="C371" s="265"/>
      <c r="D371" s="265"/>
      <c r="E371" s="265"/>
      <c r="F371" s="265"/>
      <c r="G371" s="265"/>
      <c r="H371" s="265"/>
      <c r="I371" s="265"/>
      <c r="J371" s="265"/>
      <c r="K371" s="265"/>
      <c r="L371" s="265"/>
      <c r="M371" s="265"/>
      <c r="N371" s="265"/>
      <c r="O371" s="265"/>
      <c r="P371" s="265"/>
      <c r="Q371" s="265"/>
      <c r="R371" s="265"/>
      <c r="S371" s="265"/>
      <c r="T371" s="265"/>
      <c r="U371" s="265"/>
      <c r="V371" s="265"/>
      <c r="W371" s="265"/>
      <c r="X371" s="265"/>
      <c r="Y371" s="265"/>
      <c r="Z371" s="265"/>
      <c r="AA371" s="265"/>
      <c r="AB371" s="265"/>
      <c r="AC371" s="265"/>
      <c r="AD371" s="265"/>
      <c r="AE371" s="265"/>
      <c r="AF371" s="265"/>
      <c r="AG371" s="265"/>
      <c r="AH371" s="267"/>
      <c r="AI371" s="267"/>
    </row>
    <row r="372" spans="1:35" ht="14.25" customHeight="1" x14ac:dyDescent="0.45">
      <c r="A372" s="265"/>
      <c r="B372" s="265"/>
      <c r="C372" s="265"/>
      <c r="D372" s="265"/>
      <c r="E372" s="265"/>
      <c r="F372" s="265"/>
      <c r="G372" s="265"/>
      <c r="H372" s="265"/>
      <c r="I372" s="265"/>
      <c r="J372" s="265"/>
      <c r="K372" s="265"/>
      <c r="L372" s="265"/>
      <c r="M372" s="265"/>
      <c r="N372" s="265"/>
      <c r="O372" s="265"/>
      <c r="P372" s="265"/>
      <c r="Q372" s="265"/>
      <c r="R372" s="265"/>
      <c r="S372" s="265"/>
      <c r="T372" s="265"/>
      <c r="U372" s="265"/>
      <c r="V372" s="265"/>
      <c r="W372" s="265"/>
      <c r="X372" s="265"/>
      <c r="Y372" s="265"/>
      <c r="Z372" s="265"/>
      <c r="AA372" s="265"/>
      <c r="AB372" s="265"/>
      <c r="AC372" s="265"/>
      <c r="AD372" s="265"/>
      <c r="AE372" s="265"/>
      <c r="AF372" s="265"/>
      <c r="AG372" s="265"/>
      <c r="AH372" s="267"/>
      <c r="AI372" s="267"/>
    </row>
    <row r="373" spans="1:35" ht="14.25" customHeight="1" x14ac:dyDescent="0.45">
      <c r="A373" s="265"/>
      <c r="B373" s="265"/>
      <c r="C373" s="265"/>
      <c r="D373" s="265"/>
      <c r="E373" s="265"/>
      <c r="F373" s="265"/>
      <c r="G373" s="265"/>
      <c r="H373" s="265"/>
      <c r="I373" s="265"/>
      <c r="J373" s="265"/>
      <c r="K373" s="265"/>
      <c r="L373" s="265"/>
      <c r="M373" s="265"/>
      <c r="N373" s="265"/>
      <c r="O373" s="265"/>
      <c r="P373" s="265"/>
      <c r="Q373" s="265"/>
      <c r="R373" s="265"/>
      <c r="S373" s="265"/>
      <c r="T373" s="265"/>
      <c r="U373" s="265"/>
      <c r="V373" s="265"/>
      <c r="W373" s="265"/>
      <c r="X373" s="265"/>
      <c r="Y373" s="265"/>
      <c r="Z373" s="265"/>
      <c r="AA373" s="265"/>
      <c r="AB373" s="265"/>
      <c r="AC373" s="265"/>
      <c r="AD373" s="265"/>
      <c r="AE373" s="265"/>
      <c r="AF373" s="265"/>
      <c r="AG373" s="265"/>
      <c r="AH373" s="267"/>
      <c r="AI373" s="267"/>
    </row>
    <row r="374" spans="1:35" ht="14.25" customHeight="1" x14ac:dyDescent="0.45">
      <c r="A374" s="265"/>
      <c r="B374" s="265"/>
      <c r="C374" s="265"/>
      <c r="D374" s="265"/>
      <c r="E374" s="265"/>
      <c r="F374" s="265"/>
      <c r="G374" s="265"/>
      <c r="H374" s="265"/>
      <c r="I374" s="265"/>
      <c r="J374" s="265"/>
      <c r="K374" s="265"/>
      <c r="L374" s="265"/>
      <c r="M374" s="265"/>
      <c r="N374" s="265"/>
      <c r="O374" s="265"/>
      <c r="P374" s="265"/>
      <c r="Q374" s="265"/>
      <c r="R374" s="265"/>
      <c r="S374" s="265"/>
      <c r="T374" s="265"/>
      <c r="U374" s="265"/>
      <c r="V374" s="265"/>
      <c r="W374" s="265"/>
      <c r="X374" s="265"/>
      <c r="Y374" s="265"/>
      <c r="Z374" s="265"/>
      <c r="AA374" s="265"/>
      <c r="AB374" s="265"/>
      <c r="AC374" s="265"/>
      <c r="AD374" s="265"/>
      <c r="AE374" s="265"/>
      <c r="AF374" s="265"/>
      <c r="AG374" s="265"/>
      <c r="AH374" s="267"/>
      <c r="AI374" s="267"/>
    </row>
    <row r="375" spans="1:35" ht="14.25" customHeight="1" x14ac:dyDescent="0.45">
      <c r="A375" s="265"/>
      <c r="B375" s="265"/>
      <c r="C375" s="265"/>
      <c r="D375" s="265"/>
      <c r="E375" s="265"/>
      <c r="F375" s="265"/>
      <c r="G375" s="265"/>
      <c r="H375" s="265"/>
      <c r="I375" s="265"/>
      <c r="J375" s="265"/>
      <c r="K375" s="265"/>
      <c r="L375" s="265"/>
      <c r="M375" s="265"/>
      <c r="N375" s="265"/>
      <c r="O375" s="265"/>
      <c r="P375" s="265"/>
      <c r="Q375" s="265"/>
      <c r="R375" s="265"/>
      <c r="S375" s="265"/>
      <c r="T375" s="265"/>
      <c r="U375" s="265"/>
      <c r="V375" s="265"/>
      <c r="W375" s="265"/>
      <c r="X375" s="265"/>
      <c r="Y375" s="265"/>
      <c r="Z375" s="265"/>
      <c r="AA375" s="265"/>
      <c r="AB375" s="265"/>
      <c r="AC375" s="265"/>
      <c r="AD375" s="265"/>
      <c r="AE375" s="265"/>
      <c r="AF375" s="265"/>
      <c r="AG375" s="265"/>
      <c r="AH375" s="267"/>
      <c r="AI375" s="267"/>
    </row>
    <row r="376" spans="1:35" ht="14.25" customHeight="1" x14ac:dyDescent="0.45">
      <c r="A376" s="265"/>
      <c r="B376" s="265"/>
      <c r="C376" s="265"/>
      <c r="D376" s="265"/>
      <c r="E376" s="265"/>
      <c r="F376" s="265"/>
      <c r="G376" s="265"/>
      <c r="H376" s="265"/>
      <c r="I376" s="265"/>
      <c r="J376" s="265"/>
      <c r="K376" s="265"/>
      <c r="L376" s="265"/>
      <c r="M376" s="265"/>
      <c r="N376" s="265"/>
      <c r="O376" s="265"/>
      <c r="P376" s="265"/>
      <c r="Q376" s="265"/>
      <c r="R376" s="265"/>
      <c r="S376" s="265"/>
      <c r="T376" s="265"/>
      <c r="U376" s="265"/>
      <c r="V376" s="265"/>
      <c r="W376" s="265"/>
      <c r="X376" s="265"/>
      <c r="Y376" s="265"/>
      <c r="Z376" s="265"/>
      <c r="AA376" s="265"/>
      <c r="AB376" s="265"/>
      <c r="AC376" s="265"/>
      <c r="AD376" s="265"/>
      <c r="AE376" s="265"/>
      <c r="AF376" s="265"/>
      <c r="AG376" s="265"/>
      <c r="AH376" s="267"/>
      <c r="AI376" s="267"/>
    </row>
    <row r="377" spans="1:35" ht="14.25" customHeight="1" x14ac:dyDescent="0.45">
      <c r="A377" s="265"/>
      <c r="B377" s="265"/>
      <c r="C377" s="265"/>
      <c r="D377" s="265"/>
      <c r="E377" s="265"/>
      <c r="F377" s="265"/>
      <c r="G377" s="265"/>
      <c r="H377" s="265"/>
      <c r="I377" s="265"/>
      <c r="J377" s="265"/>
      <c r="K377" s="265"/>
      <c r="L377" s="265"/>
      <c r="M377" s="265"/>
      <c r="N377" s="265"/>
      <c r="O377" s="265"/>
      <c r="P377" s="265"/>
      <c r="Q377" s="265"/>
      <c r="R377" s="265"/>
      <c r="S377" s="265"/>
      <c r="T377" s="265"/>
      <c r="U377" s="265"/>
      <c r="V377" s="265"/>
      <c r="W377" s="265"/>
      <c r="X377" s="265"/>
      <c r="Y377" s="265"/>
      <c r="Z377" s="265"/>
      <c r="AA377" s="265"/>
      <c r="AB377" s="265"/>
      <c r="AC377" s="265"/>
      <c r="AD377" s="265"/>
      <c r="AE377" s="265"/>
      <c r="AF377" s="265"/>
      <c r="AG377" s="265"/>
      <c r="AH377" s="267"/>
      <c r="AI377" s="267"/>
    </row>
    <row r="378" spans="1:35" ht="14.25" customHeight="1" x14ac:dyDescent="0.45">
      <c r="A378" s="265"/>
      <c r="B378" s="265"/>
      <c r="C378" s="265"/>
      <c r="D378" s="265"/>
      <c r="E378" s="265"/>
      <c r="F378" s="265"/>
      <c r="G378" s="265"/>
      <c r="H378" s="265"/>
      <c r="I378" s="265"/>
      <c r="J378" s="265"/>
      <c r="K378" s="265"/>
      <c r="L378" s="265"/>
      <c r="M378" s="265"/>
      <c r="N378" s="265"/>
      <c r="O378" s="265"/>
      <c r="P378" s="265"/>
      <c r="Q378" s="265"/>
      <c r="R378" s="265"/>
      <c r="S378" s="265"/>
      <c r="T378" s="265"/>
      <c r="U378" s="265"/>
      <c r="V378" s="265"/>
      <c r="W378" s="265"/>
      <c r="X378" s="265"/>
      <c r="Y378" s="265"/>
      <c r="Z378" s="265"/>
      <c r="AA378" s="265"/>
      <c r="AB378" s="265"/>
      <c r="AC378" s="265"/>
      <c r="AD378" s="265"/>
      <c r="AE378" s="265"/>
      <c r="AF378" s="265"/>
      <c r="AG378" s="265"/>
      <c r="AH378" s="267"/>
      <c r="AI378" s="267"/>
    </row>
    <row r="379" spans="1:35" ht="14.25" customHeight="1" x14ac:dyDescent="0.45">
      <c r="A379" s="265"/>
      <c r="B379" s="265"/>
      <c r="C379" s="265"/>
      <c r="D379" s="265"/>
      <c r="E379" s="265"/>
      <c r="F379" s="265"/>
      <c r="G379" s="265"/>
      <c r="H379" s="265"/>
      <c r="I379" s="265"/>
      <c r="J379" s="265"/>
      <c r="K379" s="265"/>
      <c r="L379" s="265"/>
      <c r="M379" s="265"/>
      <c r="N379" s="265"/>
      <c r="O379" s="265"/>
      <c r="P379" s="265"/>
      <c r="Q379" s="265"/>
      <c r="R379" s="265"/>
      <c r="S379" s="265"/>
      <c r="T379" s="265"/>
      <c r="U379" s="265"/>
      <c r="V379" s="265"/>
      <c r="W379" s="265"/>
      <c r="X379" s="265"/>
      <c r="Y379" s="265"/>
      <c r="Z379" s="265"/>
      <c r="AA379" s="265"/>
      <c r="AB379" s="265"/>
      <c r="AC379" s="265"/>
      <c r="AD379" s="265"/>
      <c r="AE379" s="265"/>
      <c r="AF379" s="265"/>
      <c r="AG379" s="265"/>
      <c r="AH379" s="267"/>
      <c r="AI379" s="267"/>
    </row>
    <row r="380" spans="1:35" ht="14.25" customHeight="1" x14ac:dyDescent="0.45">
      <c r="A380" s="265"/>
      <c r="B380" s="265"/>
      <c r="C380" s="265"/>
      <c r="D380" s="265"/>
      <c r="E380" s="265"/>
      <c r="F380" s="265"/>
      <c r="G380" s="265"/>
      <c r="H380" s="265"/>
      <c r="I380" s="265"/>
      <c r="J380" s="265"/>
      <c r="K380" s="265"/>
      <c r="L380" s="265"/>
      <c r="M380" s="265"/>
      <c r="N380" s="265"/>
      <c r="O380" s="265"/>
      <c r="P380" s="265"/>
      <c r="Q380" s="265"/>
      <c r="R380" s="265"/>
      <c r="S380" s="265"/>
      <c r="T380" s="265"/>
      <c r="U380" s="265"/>
      <c r="V380" s="265"/>
      <c r="W380" s="265"/>
      <c r="X380" s="265"/>
      <c r="Y380" s="265"/>
      <c r="Z380" s="265"/>
      <c r="AA380" s="265"/>
      <c r="AB380" s="265"/>
      <c r="AC380" s="265"/>
      <c r="AD380" s="265"/>
      <c r="AE380" s="265"/>
      <c r="AF380" s="265"/>
      <c r="AG380" s="265"/>
      <c r="AH380" s="267"/>
      <c r="AI380" s="267"/>
    </row>
    <row r="381" spans="1:35" ht="14.25" customHeight="1" x14ac:dyDescent="0.45">
      <c r="A381" s="265"/>
      <c r="B381" s="265"/>
      <c r="C381" s="265"/>
      <c r="D381" s="265"/>
      <c r="E381" s="265"/>
      <c r="F381" s="265"/>
      <c r="G381" s="265"/>
      <c r="H381" s="265"/>
      <c r="I381" s="265"/>
      <c r="J381" s="265"/>
      <c r="K381" s="265"/>
      <c r="L381" s="265"/>
      <c r="M381" s="265"/>
      <c r="N381" s="265"/>
      <c r="O381" s="265"/>
      <c r="P381" s="265"/>
      <c r="Q381" s="265"/>
      <c r="R381" s="265"/>
      <c r="S381" s="265"/>
      <c r="T381" s="265"/>
      <c r="U381" s="265"/>
      <c r="V381" s="265"/>
      <c r="W381" s="265"/>
      <c r="X381" s="265"/>
      <c r="Y381" s="265"/>
      <c r="Z381" s="265"/>
      <c r="AA381" s="265"/>
      <c r="AB381" s="265"/>
      <c r="AC381" s="265"/>
      <c r="AD381" s="265"/>
      <c r="AE381" s="265"/>
      <c r="AF381" s="265"/>
      <c r="AG381" s="265"/>
      <c r="AH381" s="267"/>
      <c r="AI381" s="267"/>
    </row>
    <row r="382" spans="1:35" ht="14.25" customHeight="1" x14ac:dyDescent="0.45">
      <c r="A382" s="265"/>
      <c r="B382" s="265"/>
      <c r="C382" s="265"/>
      <c r="D382" s="265"/>
      <c r="E382" s="265"/>
      <c r="F382" s="265"/>
      <c r="G382" s="265"/>
      <c r="H382" s="265"/>
      <c r="I382" s="265"/>
      <c r="J382" s="265"/>
      <c r="K382" s="265"/>
      <c r="L382" s="265"/>
      <c r="M382" s="265"/>
      <c r="N382" s="265"/>
      <c r="O382" s="265"/>
      <c r="P382" s="265"/>
      <c r="Q382" s="265"/>
      <c r="R382" s="265"/>
      <c r="S382" s="265"/>
      <c r="T382" s="265"/>
      <c r="U382" s="265"/>
      <c r="V382" s="265"/>
      <c r="W382" s="265"/>
      <c r="X382" s="265"/>
      <c r="Y382" s="265"/>
      <c r="Z382" s="265"/>
      <c r="AA382" s="265"/>
      <c r="AB382" s="265"/>
      <c r="AC382" s="265"/>
      <c r="AD382" s="265"/>
      <c r="AE382" s="265"/>
      <c r="AF382" s="265"/>
      <c r="AG382" s="265"/>
      <c r="AH382" s="267"/>
      <c r="AI382" s="267"/>
    </row>
    <row r="383" spans="1:35" ht="14.25" customHeight="1" x14ac:dyDescent="0.45">
      <c r="A383" s="265"/>
      <c r="B383" s="265"/>
      <c r="C383" s="265"/>
      <c r="D383" s="265"/>
      <c r="E383" s="265"/>
      <c r="F383" s="265"/>
      <c r="G383" s="265"/>
      <c r="H383" s="265"/>
      <c r="I383" s="265"/>
      <c r="J383" s="265"/>
      <c r="K383" s="265"/>
      <c r="L383" s="265"/>
      <c r="M383" s="265"/>
      <c r="N383" s="265"/>
      <c r="O383" s="265"/>
      <c r="P383" s="265"/>
      <c r="Q383" s="265"/>
      <c r="R383" s="265"/>
      <c r="S383" s="265"/>
      <c r="T383" s="265"/>
      <c r="U383" s="265"/>
      <c r="V383" s="265"/>
      <c r="W383" s="265"/>
      <c r="X383" s="265"/>
      <c r="Y383" s="265"/>
      <c r="Z383" s="265"/>
      <c r="AA383" s="265"/>
      <c r="AB383" s="265"/>
      <c r="AC383" s="265"/>
      <c r="AD383" s="265"/>
      <c r="AE383" s="265"/>
      <c r="AF383" s="265"/>
      <c r="AG383" s="265"/>
      <c r="AH383" s="267"/>
      <c r="AI383" s="267"/>
    </row>
    <row r="384" spans="1:35" ht="14.25" customHeight="1" x14ac:dyDescent="0.45">
      <c r="A384" s="265"/>
      <c r="B384" s="265"/>
      <c r="C384" s="265"/>
      <c r="D384" s="265"/>
      <c r="E384" s="265"/>
      <c r="F384" s="265"/>
      <c r="G384" s="265"/>
      <c r="H384" s="265"/>
      <c r="I384" s="265"/>
      <c r="J384" s="265"/>
      <c r="K384" s="265"/>
      <c r="L384" s="265"/>
      <c r="M384" s="265"/>
      <c r="N384" s="265"/>
      <c r="O384" s="265"/>
      <c r="P384" s="265"/>
      <c r="Q384" s="265"/>
      <c r="R384" s="265"/>
      <c r="S384" s="265"/>
      <c r="T384" s="265"/>
      <c r="U384" s="265"/>
      <c r="V384" s="265"/>
      <c r="W384" s="265"/>
      <c r="X384" s="265"/>
      <c r="Y384" s="265"/>
      <c r="Z384" s="265"/>
      <c r="AA384" s="265"/>
      <c r="AB384" s="265"/>
      <c r="AC384" s="265"/>
      <c r="AD384" s="265"/>
      <c r="AE384" s="265"/>
      <c r="AF384" s="265"/>
      <c r="AG384" s="265"/>
      <c r="AH384" s="267"/>
      <c r="AI384" s="267"/>
    </row>
    <row r="385" spans="1:35" ht="14.25" customHeight="1" x14ac:dyDescent="0.45">
      <c r="A385" s="265"/>
      <c r="B385" s="265"/>
      <c r="C385" s="265"/>
      <c r="D385" s="265"/>
      <c r="E385" s="265"/>
      <c r="F385" s="265"/>
      <c r="G385" s="265"/>
      <c r="H385" s="265"/>
      <c r="I385" s="265"/>
      <c r="J385" s="265"/>
      <c r="K385" s="265"/>
      <c r="L385" s="265"/>
      <c r="M385" s="265"/>
      <c r="N385" s="265"/>
      <c r="O385" s="265"/>
      <c r="P385" s="265"/>
      <c r="Q385" s="265"/>
      <c r="R385" s="265"/>
      <c r="S385" s="265"/>
      <c r="T385" s="265"/>
      <c r="U385" s="265"/>
      <c r="V385" s="265"/>
      <c r="W385" s="265"/>
      <c r="X385" s="265"/>
      <c r="Y385" s="265"/>
      <c r="Z385" s="265"/>
      <c r="AA385" s="265"/>
      <c r="AB385" s="265"/>
      <c r="AC385" s="265"/>
      <c r="AD385" s="265"/>
      <c r="AE385" s="265"/>
      <c r="AF385" s="265"/>
      <c r="AG385" s="265"/>
      <c r="AH385" s="267"/>
      <c r="AI385" s="267"/>
    </row>
    <row r="386" spans="1:35" ht="14.25" customHeight="1" x14ac:dyDescent="0.45">
      <c r="A386" s="265"/>
      <c r="B386" s="265"/>
      <c r="C386" s="265"/>
      <c r="D386" s="265"/>
      <c r="E386" s="265"/>
      <c r="F386" s="265"/>
      <c r="G386" s="265"/>
      <c r="H386" s="265"/>
      <c r="I386" s="265"/>
      <c r="J386" s="265"/>
      <c r="K386" s="265"/>
      <c r="L386" s="265"/>
      <c r="M386" s="265"/>
      <c r="N386" s="265"/>
      <c r="O386" s="265"/>
      <c r="P386" s="265"/>
      <c r="Q386" s="265"/>
      <c r="R386" s="265"/>
      <c r="S386" s="265"/>
      <c r="T386" s="265"/>
      <c r="U386" s="265"/>
      <c r="V386" s="265"/>
      <c r="W386" s="265"/>
      <c r="X386" s="265"/>
      <c r="Y386" s="265"/>
      <c r="Z386" s="265"/>
      <c r="AA386" s="265"/>
      <c r="AB386" s="265"/>
      <c r="AC386" s="265"/>
      <c r="AD386" s="265"/>
      <c r="AE386" s="265"/>
      <c r="AF386" s="265"/>
      <c r="AG386" s="265"/>
      <c r="AH386" s="267"/>
      <c r="AI386" s="267"/>
    </row>
    <row r="387" spans="1:35" ht="14.25" customHeight="1" x14ac:dyDescent="0.45">
      <c r="A387" s="265"/>
      <c r="B387" s="265"/>
      <c r="C387" s="265"/>
      <c r="D387" s="265"/>
      <c r="E387" s="265"/>
      <c r="F387" s="265"/>
      <c r="G387" s="265"/>
      <c r="H387" s="265"/>
      <c r="I387" s="265"/>
      <c r="J387" s="265"/>
      <c r="K387" s="265"/>
      <c r="L387" s="265"/>
      <c r="M387" s="265"/>
      <c r="N387" s="265"/>
      <c r="O387" s="265"/>
      <c r="P387" s="265"/>
      <c r="Q387" s="265"/>
      <c r="R387" s="265"/>
      <c r="S387" s="265"/>
      <c r="T387" s="265"/>
      <c r="U387" s="265"/>
      <c r="V387" s="265"/>
      <c r="W387" s="265"/>
      <c r="X387" s="265"/>
      <c r="Y387" s="265"/>
      <c r="Z387" s="265"/>
      <c r="AA387" s="265"/>
      <c r="AB387" s="265"/>
      <c r="AC387" s="265"/>
      <c r="AD387" s="265"/>
      <c r="AE387" s="265"/>
      <c r="AF387" s="265"/>
      <c r="AG387" s="265"/>
      <c r="AH387" s="267"/>
      <c r="AI387" s="267"/>
    </row>
    <row r="388" spans="1:35" ht="14.25" customHeight="1" x14ac:dyDescent="0.45">
      <c r="A388" s="265"/>
      <c r="B388" s="265"/>
      <c r="C388" s="265"/>
      <c r="D388" s="265"/>
      <c r="E388" s="265"/>
      <c r="F388" s="265"/>
      <c r="G388" s="265"/>
      <c r="H388" s="265"/>
      <c r="I388" s="265"/>
      <c r="J388" s="265"/>
      <c r="K388" s="265"/>
      <c r="L388" s="265"/>
      <c r="M388" s="265"/>
      <c r="N388" s="265"/>
      <c r="O388" s="265"/>
      <c r="P388" s="265"/>
      <c r="Q388" s="265"/>
      <c r="R388" s="265"/>
      <c r="S388" s="265"/>
      <c r="T388" s="265"/>
      <c r="U388" s="265"/>
      <c r="V388" s="265"/>
      <c r="W388" s="265"/>
      <c r="X388" s="265"/>
      <c r="Y388" s="265"/>
      <c r="Z388" s="265"/>
      <c r="AA388" s="265"/>
      <c r="AB388" s="265"/>
      <c r="AC388" s="265"/>
      <c r="AD388" s="265"/>
      <c r="AE388" s="265"/>
      <c r="AF388" s="265"/>
      <c r="AG388" s="265"/>
      <c r="AH388" s="267"/>
      <c r="AI388" s="267"/>
    </row>
    <row r="389" spans="1:35" ht="14.25" customHeight="1" x14ac:dyDescent="0.45">
      <c r="A389" s="265"/>
      <c r="B389" s="265"/>
      <c r="C389" s="265"/>
      <c r="D389" s="265"/>
      <c r="E389" s="265"/>
      <c r="F389" s="265"/>
      <c r="G389" s="265"/>
      <c r="H389" s="265"/>
      <c r="I389" s="265"/>
      <c r="J389" s="265"/>
      <c r="K389" s="265"/>
      <c r="L389" s="265"/>
      <c r="M389" s="265"/>
      <c r="N389" s="265"/>
      <c r="O389" s="265"/>
      <c r="P389" s="265"/>
      <c r="Q389" s="265"/>
      <c r="R389" s="265"/>
      <c r="S389" s="265"/>
      <c r="T389" s="265"/>
      <c r="U389" s="265"/>
      <c r="V389" s="265"/>
      <c r="W389" s="265"/>
      <c r="X389" s="265"/>
      <c r="Y389" s="265"/>
      <c r="Z389" s="265"/>
      <c r="AA389" s="265"/>
      <c r="AB389" s="265"/>
      <c r="AC389" s="265"/>
      <c r="AD389" s="265"/>
      <c r="AE389" s="265"/>
      <c r="AF389" s="265"/>
      <c r="AG389" s="265"/>
      <c r="AH389" s="267"/>
      <c r="AI389" s="267"/>
    </row>
    <row r="390" spans="1:35" ht="14.25" customHeight="1" x14ac:dyDescent="0.45">
      <c r="A390" s="265"/>
      <c r="B390" s="265"/>
      <c r="C390" s="265"/>
      <c r="D390" s="265"/>
      <c r="E390" s="265"/>
      <c r="F390" s="265"/>
      <c r="G390" s="265"/>
      <c r="H390" s="265"/>
      <c r="I390" s="265"/>
      <c r="J390" s="265"/>
      <c r="K390" s="265"/>
      <c r="L390" s="265"/>
      <c r="M390" s="265"/>
      <c r="N390" s="265"/>
      <c r="O390" s="265"/>
      <c r="P390" s="265"/>
      <c r="Q390" s="265"/>
      <c r="R390" s="265"/>
      <c r="S390" s="265"/>
      <c r="T390" s="265"/>
      <c r="U390" s="265"/>
      <c r="V390" s="265"/>
      <c r="W390" s="265"/>
      <c r="X390" s="265"/>
      <c r="Y390" s="265"/>
      <c r="Z390" s="265"/>
      <c r="AA390" s="265"/>
      <c r="AB390" s="265"/>
      <c r="AC390" s="265"/>
      <c r="AD390" s="265"/>
      <c r="AE390" s="265"/>
      <c r="AF390" s="265"/>
      <c r="AG390" s="265"/>
      <c r="AH390" s="267"/>
      <c r="AI390" s="267"/>
    </row>
    <row r="391" spans="1:35" ht="14.25" customHeight="1" x14ac:dyDescent="0.45">
      <c r="A391" s="265"/>
      <c r="B391" s="265"/>
      <c r="C391" s="265"/>
      <c r="D391" s="265"/>
      <c r="E391" s="265"/>
      <c r="F391" s="265"/>
      <c r="G391" s="265"/>
      <c r="H391" s="265"/>
      <c r="I391" s="265"/>
      <c r="J391" s="265"/>
      <c r="K391" s="265"/>
      <c r="L391" s="265"/>
      <c r="M391" s="265"/>
      <c r="N391" s="265"/>
      <c r="O391" s="265"/>
      <c r="P391" s="265"/>
      <c r="Q391" s="265"/>
      <c r="R391" s="265"/>
      <c r="S391" s="265"/>
      <c r="T391" s="265"/>
      <c r="U391" s="265"/>
      <c r="V391" s="265"/>
      <c r="W391" s="265"/>
      <c r="X391" s="265"/>
      <c r="Y391" s="265"/>
      <c r="Z391" s="265"/>
      <c r="AA391" s="265"/>
      <c r="AB391" s="265"/>
      <c r="AC391" s="265"/>
      <c r="AD391" s="265"/>
      <c r="AE391" s="265"/>
      <c r="AF391" s="265"/>
      <c r="AG391" s="265"/>
      <c r="AH391" s="267"/>
      <c r="AI391" s="267"/>
    </row>
    <row r="392" spans="1:35" ht="14.25" customHeight="1" x14ac:dyDescent="0.45">
      <c r="A392" s="265"/>
      <c r="B392" s="265"/>
      <c r="C392" s="265"/>
      <c r="D392" s="265"/>
      <c r="E392" s="265"/>
      <c r="F392" s="265"/>
      <c r="G392" s="265"/>
      <c r="H392" s="265"/>
      <c r="I392" s="265"/>
      <c r="J392" s="265"/>
      <c r="K392" s="265"/>
      <c r="L392" s="265"/>
      <c r="M392" s="265"/>
      <c r="N392" s="265"/>
      <c r="O392" s="265"/>
      <c r="P392" s="265"/>
      <c r="Q392" s="265"/>
      <c r="R392" s="265"/>
      <c r="S392" s="265"/>
      <c r="T392" s="265"/>
      <c r="U392" s="265"/>
      <c r="V392" s="265"/>
      <c r="W392" s="265"/>
      <c r="X392" s="265"/>
      <c r="Y392" s="265"/>
      <c r="Z392" s="265"/>
      <c r="AA392" s="265"/>
      <c r="AB392" s="265"/>
      <c r="AC392" s="265"/>
      <c r="AD392" s="265"/>
      <c r="AE392" s="265"/>
      <c r="AF392" s="265"/>
      <c r="AG392" s="265"/>
      <c r="AH392" s="267"/>
      <c r="AI392" s="267"/>
    </row>
    <row r="393" spans="1:35" ht="14.25" customHeight="1" x14ac:dyDescent="0.45">
      <c r="A393" s="265"/>
      <c r="B393" s="265"/>
      <c r="C393" s="265"/>
      <c r="D393" s="265"/>
      <c r="E393" s="265"/>
      <c r="F393" s="265"/>
      <c r="G393" s="265"/>
      <c r="H393" s="265"/>
      <c r="I393" s="265"/>
      <c r="J393" s="265"/>
      <c r="K393" s="265"/>
      <c r="L393" s="265"/>
      <c r="M393" s="265"/>
      <c r="N393" s="265"/>
      <c r="O393" s="265"/>
      <c r="P393" s="265"/>
      <c r="Q393" s="265"/>
      <c r="R393" s="265"/>
      <c r="S393" s="265"/>
      <c r="T393" s="265"/>
      <c r="U393" s="265"/>
      <c r="V393" s="265"/>
      <c r="W393" s="265"/>
      <c r="X393" s="265"/>
      <c r="Y393" s="265"/>
      <c r="Z393" s="265"/>
      <c r="AA393" s="265"/>
      <c r="AB393" s="265"/>
      <c r="AC393" s="265"/>
      <c r="AD393" s="265"/>
      <c r="AE393" s="265"/>
      <c r="AF393" s="265"/>
      <c r="AG393" s="265"/>
      <c r="AH393" s="267"/>
      <c r="AI393" s="267"/>
    </row>
    <row r="394" spans="1:35" ht="14.25" customHeight="1" x14ac:dyDescent="0.45">
      <c r="A394" s="265"/>
      <c r="B394" s="265"/>
      <c r="C394" s="265"/>
      <c r="D394" s="265"/>
      <c r="E394" s="265"/>
      <c r="F394" s="265"/>
      <c r="G394" s="265"/>
      <c r="H394" s="265"/>
      <c r="I394" s="265"/>
      <c r="J394" s="265"/>
      <c r="K394" s="265"/>
      <c r="L394" s="265"/>
      <c r="M394" s="265"/>
      <c r="N394" s="265"/>
      <c r="O394" s="265"/>
      <c r="P394" s="265"/>
      <c r="Q394" s="265"/>
      <c r="R394" s="265"/>
      <c r="S394" s="265"/>
      <c r="T394" s="265"/>
      <c r="U394" s="265"/>
      <c r="V394" s="265"/>
      <c r="W394" s="265"/>
      <c r="X394" s="265"/>
      <c r="Y394" s="265"/>
      <c r="Z394" s="265"/>
      <c r="AA394" s="265"/>
      <c r="AB394" s="265"/>
      <c r="AC394" s="265"/>
      <c r="AD394" s="265"/>
      <c r="AE394" s="265"/>
      <c r="AF394" s="265"/>
      <c r="AG394" s="265"/>
      <c r="AH394" s="267"/>
      <c r="AI394" s="267"/>
    </row>
    <row r="395" spans="1:35" ht="14.25" customHeight="1" x14ac:dyDescent="0.45">
      <c r="A395" s="265"/>
      <c r="B395" s="265"/>
      <c r="C395" s="265"/>
      <c r="D395" s="265"/>
      <c r="E395" s="265"/>
      <c r="F395" s="265"/>
      <c r="G395" s="265"/>
      <c r="H395" s="265"/>
      <c r="I395" s="265"/>
      <c r="J395" s="265"/>
      <c r="K395" s="265"/>
      <c r="L395" s="265"/>
      <c r="M395" s="265"/>
      <c r="N395" s="265"/>
      <c r="O395" s="265"/>
      <c r="P395" s="265"/>
      <c r="Q395" s="265"/>
      <c r="R395" s="265"/>
      <c r="S395" s="265"/>
      <c r="T395" s="265"/>
      <c r="U395" s="265"/>
      <c r="V395" s="265"/>
      <c r="W395" s="265"/>
      <c r="X395" s="265"/>
      <c r="Y395" s="265"/>
      <c r="Z395" s="265"/>
      <c r="AA395" s="265"/>
      <c r="AB395" s="265"/>
      <c r="AC395" s="265"/>
      <c r="AD395" s="265"/>
      <c r="AE395" s="265"/>
      <c r="AF395" s="265"/>
      <c r="AG395" s="265"/>
      <c r="AH395" s="267"/>
      <c r="AI395" s="267"/>
    </row>
    <row r="396" spans="1:35" ht="14.25" customHeight="1" x14ac:dyDescent="0.45">
      <c r="A396" s="265"/>
      <c r="B396" s="265"/>
      <c r="C396" s="265"/>
      <c r="D396" s="265"/>
      <c r="E396" s="265"/>
      <c r="F396" s="265"/>
      <c r="G396" s="265"/>
      <c r="H396" s="265"/>
      <c r="I396" s="265"/>
      <c r="J396" s="265"/>
      <c r="K396" s="265"/>
      <c r="L396" s="265"/>
      <c r="M396" s="265"/>
      <c r="N396" s="265"/>
      <c r="O396" s="265"/>
      <c r="P396" s="265"/>
      <c r="Q396" s="265"/>
      <c r="R396" s="265"/>
      <c r="S396" s="265"/>
      <c r="T396" s="265"/>
      <c r="U396" s="265"/>
      <c r="V396" s="265"/>
      <c r="W396" s="265"/>
      <c r="X396" s="265"/>
      <c r="Y396" s="265"/>
      <c r="Z396" s="265"/>
      <c r="AA396" s="265"/>
      <c r="AB396" s="265"/>
      <c r="AC396" s="265"/>
      <c r="AD396" s="265"/>
      <c r="AE396" s="265"/>
      <c r="AF396" s="265"/>
      <c r="AG396" s="265"/>
      <c r="AH396" s="267"/>
      <c r="AI396" s="267"/>
    </row>
    <row r="397" spans="1:35" ht="14.25" customHeight="1" x14ac:dyDescent="0.45">
      <c r="A397" s="265"/>
      <c r="B397" s="265"/>
      <c r="C397" s="265"/>
      <c r="D397" s="265"/>
      <c r="E397" s="265"/>
      <c r="F397" s="265"/>
      <c r="G397" s="265"/>
      <c r="H397" s="265"/>
      <c r="I397" s="265"/>
      <c r="J397" s="265"/>
      <c r="K397" s="265"/>
      <c r="L397" s="265"/>
      <c r="M397" s="265"/>
      <c r="N397" s="265"/>
      <c r="O397" s="265"/>
      <c r="P397" s="265"/>
      <c r="Q397" s="265"/>
      <c r="R397" s="265"/>
      <c r="S397" s="265"/>
      <c r="T397" s="265"/>
      <c r="U397" s="265"/>
      <c r="V397" s="265"/>
      <c r="W397" s="265"/>
      <c r="X397" s="265"/>
      <c r="Y397" s="265"/>
      <c r="Z397" s="265"/>
      <c r="AA397" s="265"/>
      <c r="AB397" s="265"/>
      <c r="AC397" s="265"/>
      <c r="AD397" s="265"/>
      <c r="AE397" s="265"/>
      <c r="AF397" s="265"/>
      <c r="AG397" s="265"/>
      <c r="AH397" s="267"/>
      <c r="AI397" s="267"/>
    </row>
    <row r="398" spans="1:35" ht="14.25" customHeight="1" x14ac:dyDescent="0.45">
      <c r="A398" s="265"/>
      <c r="B398" s="265"/>
      <c r="C398" s="265"/>
      <c r="D398" s="265"/>
      <c r="E398" s="265"/>
      <c r="F398" s="265"/>
      <c r="G398" s="265"/>
      <c r="H398" s="265"/>
      <c r="I398" s="265"/>
      <c r="J398" s="265"/>
      <c r="K398" s="265"/>
      <c r="L398" s="265"/>
      <c r="M398" s="265"/>
      <c r="N398" s="265"/>
      <c r="O398" s="265"/>
      <c r="P398" s="265"/>
      <c r="Q398" s="265"/>
      <c r="R398" s="265"/>
      <c r="S398" s="265"/>
      <c r="T398" s="265"/>
      <c r="U398" s="265"/>
      <c r="V398" s="265"/>
      <c r="W398" s="265"/>
      <c r="X398" s="265"/>
      <c r="Y398" s="265"/>
      <c r="Z398" s="265"/>
      <c r="AA398" s="265"/>
      <c r="AB398" s="265"/>
      <c r="AC398" s="265"/>
      <c r="AD398" s="265"/>
      <c r="AE398" s="265"/>
      <c r="AF398" s="265"/>
      <c r="AG398" s="265"/>
      <c r="AH398" s="267"/>
      <c r="AI398" s="267"/>
    </row>
    <row r="399" spans="1:35" ht="14.25" customHeight="1" x14ac:dyDescent="0.45">
      <c r="A399" s="265"/>
      <c r="B399" s="265"/>
      <c r="C399" s="265"/>
      <c r="D399" s="265"/>
      <c r="E399" s="265"/>
      <c r="F399" s="265"/>
      <c r="G399" s="265"/>
      <c r="H399" s="265"/>
      <c r="I399" s="265"/>
      <c r="J399" s="265"/>
      <c r="K399" s="265"/>
      <c r="L399" s="265"/>
      <c r="M399" s="265"/>
      <c r="N399" s="265"/>
      <c r="O399" s="265"/>
      <c r="P399" s="265"/>
      <c r="Q399" s="265"/>
      <c r="R399" s="265"/>
      <c r="S399" s="265"/>
      <c r="T399" s="265"/>
      <c r="U399" s="265"/>
      <c r="V399" s="265"/>
      <c r="W399" s="265"/>
      <c r="X399" s="265"/>
      <c r="Y399" s="265"/>
      <c r="Z399" s="265"/>
      <c r="AA399" s="265"/>
      <c r="AB399" s="265"/>
      <c r="AC399" s="265"/>
      <c r="AD399" s="265"/>
      <c r="AE399" s="265"/>
      <c r="AF399" s="265"/>
      <c r="AG399" s="265"/>
      <c r="AH399" s="267"/>
      <c r="AI399" s="267"/>
    </row>
    <row r="400" spans="1:35" ht="14.25" customHeight="1" x14ac:dyDescent="0.45">
      <c r="A400" s="265"/>
      <c r="B400" s="265"/>
      <c r="C400" s="265"/>
      <c r="D400" s="265"/>
      <c r="E400" s="265"/>
      <c r="F400" s="265"/>
      <c r="G400" s="265"/>
      <c r="H400" s="265"/>
      <c r="I400" s="265"/>
      <c r="J400" s="265"/>
      <c r="K400" s="265"/>
      <c r="L400" s="265"/>
      <c r="M400" s="265"/>
      <c r="N400" s="265"/>
      <c r="O400" s="265"/>
      <c r="P400" s="265"/>
      <c r="Q400" s="265"/>
      <c r="R400" s="265"/>
      <c r="S400" s="265"/>
      <c r="T400" s="265"/>
      <c r="U400" s="265"/>
      <c r="V400" s="265"/>
      <c r="W400" s="265"/>
      <c r="X400" s="265"/>
      <c r="Y400" s="265"/>
      <c r="Z400" s="265"/>
      <c r="AA400" s="265"/>
      <c r="AB400" s="265"/>
      <c r="AC400" s="265"/>
      <c r="AD400" s="265"/>
      <c r="AE400" s="265"/>
      <c r="AF400" s="265"/>
      <c r="AG400" s="265"/>
      <c r="AH400" s="267"/>
      <c r="AI400" s="267"/>
    </row>
    <row r="401" spans="1:35" ht="14.25" customHeight="1" x14ac:dyDescent="0.45">
      <c r="A401" s="265"/>
      <c r="B401" s="265"/>
      <c r="C401" s="265"/>
      <c r="D401" s="265"/>
      <c r="E401" s="265"/>
      <c r="F401" s="265"/>
      <c r="G401" s="265"/>
      <c r="H401" s="265"/>
      <c r="I401" s="265"/>
      <c r="J401" s="265"/>
      <c r="K401" s="265"/>
      <c r="L401" s="265"/>
      <c r="M401" s="265"/>
      <c r="N401" s="265"/>
      <c r="O401" s="265"/>
      <c r="P401" s="265"/>
      <c r="Q401" s="265"/>
      <c r="R401" s="265"/>
      <c r="S401" s="265"/>
      <c r="T401" s="265"/>
      <c r="U401" s="265"/>
      <c r="V401" s="265"/>
      <c r="W401" s="265"/>
      <c r="X401" s="265"/>
      <c r="Y401" s="265"/>
      <c r="Z401" s="265"/>
      <c r="AA401" s="265"/>
      <c r="AB401" s="265"/>
      <c r="AC401" s="265"/>
      <c r="AD401" s="265"/>
      <c r="AE401" s="265"/>
      <c r="AF401" s="265"/>
      <c r="AG401" s="265"/>
      <c r="AH401" s="267"/>
      <c r="AI401" s="267"/>
    </row>
    <row r="402" spans="1:35" ht="14.25" customHeight="1" x14ac:dyDescent="0.45">
      <c r="A402" s="265"/>
      <c r="B402" s="265"/>
      <c r="C402" s="265"/>
      <c r="D402" s="265"/>
      <c r="E402" s="265"/>
      <c r="F402" s="265"/>
      <c r="G402" s="265"/>
      <c r="H402" s="265"/>
      <c r="I402" s="265"/>
      <c r="J402" s="265"/>
      <c r="K402" s="265"/>
      <c r="L402" s="265"/>
      <c r="M402" s="265"/>
      <c r="N402" s="265"/>
      <c r="O402" s="265"/>
      <c r="P402" s="265"/>
      <c r="Q402" s="265"/>
      <c r="R402" s="265"/>
      <c r="S402" s="265"/>
      <c r="T402" s="265"/>
      <c r="U402" s="265"/>
      <c r="V402" s="265"/>
      <c r="W402" s="265"/>
      <c r="X402" s="265"/>
      <c r="Y402" s="265"/>
      <c r="Z402" s="265"/>
      <c r="AA402" s="265"/>
      <c r="AB402" s="265"/>
      <c r="AC402" s="265"/>
      <c r="AD402" s="265"/>
      <c r="AE402" s="265"/>
      <c r="AF402" s="265"/>
      <c r="AG402" s="265"/>
      <c r="AH402" s="267"/>
      <c r="AI402" s="267"/>
    </row>
    <row r="403" spans="1:35" ht="14.25" customHeight="1" x14ac:dyDescent="0.45">
      <c r="A403" s="265"/>
      <c r="B403" s="265"/>
      <c r="C403" s="265"/>
      <c r="D403" s="265"/>
      <c r="E403" s="265"/>
      <c r="F403" s="265"/>
      <c r="G403" s="265"/>
      <c r="H403" s="265"/>
      <c r="I403" s="265"/>
      <c r="J403" s="265"/>
      <c r="K403" s="265"/>
      <c r="L403" s="265"/>
      <c r="M403" s="265"/>
      <c r="N403" s="265"/>
      <c r="O403" s="265"/>
      <c r="P403" s="265"/>
      <c r="Q403" s="265"/>
      <c r="R403" s="265"/>
      <c r="S403" s="265"/>
      <c r="T403" s="265"/>
      <c r="U403" s="265"/>
      <c r="V403" s="265"/>
      <c r="W403" s="265"/>
      <c r="X403" s="265"/>
      <c r="Y403" s="265"/>
      <c r="Z403" s="265"/>
      <c r="AA403" s="265"/>
      <c r="AB403" s="265"/>
      <c r="AC403" s="265"/>
      <c r="AD403" s="265"/>
      <c r="AE403" s="265"/>
      <c r="AF403" s="265"/>
      <c r="AG403" s="265"/>
      <c r="AH403" s="267"/>
      <c r="AI403" s="267"/>
    </row>
    <row r="404" spans="1:35" ht="14.25" customHeight="1" x14ac:dyDescent="0.45">
      <c r="A404" s="265"/>
      <c r="B404" s="265"/>
      <c r="C404" s="265"/>
      <c r="D404" s="265"/>
      <c r="E404" s="265"/>
      <c r="F404" s="265"/>
      <c r="G404" s="265"/>
      <c r="H404" s="265"/>
      <c r="I404" s="265"/>
      <c r="J404" s="265"/>
      <c r="K404" s="265"/>
      <c r="L404" s="265"/>
      <c r="M404" s="265"/>
      <c r="N404" s="265"/>
      <c r="O404" s="265"/>
      <c r="P404" s="265"/>
      <c r="Q404" s="265"/>
      <c r="R404" s="265"/>
      <c r="S404" s="265"/>
      <c r="T404" s="265"/>
      <c r="U404" s="265"/>
      <c r="V404" s="265"/>
      <c r="W404" s="265"/>
      <c r="X404" s="265"/>
      <c r="Y404" s="265"/>
      <c r="Z404" s="265"/>
      <c r="AA404" s="265"/>
      <c r="AB404" s="265"/>
      <c r="AC404" s="265"/>
      <c r="AD404" s="265"/>
      <c r="AE404" s="265"/>
      <c r="AF404" s="265"/>
      <c r="AG404" s="265"/>
      <c r="AH404" s="267"/>
      <c r="AI404" s="267"/>
    </row>
    <row r="405" spans="1:35" ht="14.25" customHeight="1" x14ac:dyDescent="0.45">
      <c r="A405" s="265"/>
      <c r="B405" s="265"/>
      <c r="C405" s="265"/>
      <c r="D405" s="265"/>
      <c r="E405" s="265"/>
      <c r="F405" s="265"/>
      <c r="G405" s="265"/>
      <c r="H405" s="265"/>
      <c r="I405" s="265"/>
      <c r="J405" s="265"/>
      <c r="K405" s="265"/>
      <c r="L405" s="265"/>
      <c r="M405" s="265"/>
      <c r="N405" s="265"/>
      <c r="O405" s="265"/>
      <c r="P405" s="265"/>
      <c r="Q405" s="265"/>
      <c r="R405" s="265"/>
      <c r="S405" s="265"/>
      <c r="T405" s="265"/>
      <c r="U405" s="265"/>
      <c r="V405" s="265"/>
      <c r="W405" s="265"/>
      <c r="X405" s="265"/>
      <c r="Y405" s="265"/>
      <c r="Z405" s="265"/>
      <c r="AA405" s="265"/>
      <c r="AB405" s="265"/>
      <c r="AC405" s="265"/>
      <c r="AD405" s="265"/>
      <c r="AE405" s="265"/>
      <c r="AF405" s="265"/>
      <c r="AG405" s="265"/>
      <c r="AH405" s="267"/>
      <c r="AI405" s="267"/>
    </row>
    <row r="406" spans="1:35" ht="14.25" customHeight="1" x14ac:dyDescent="0.45">
      <c r="A406" s="265"/>
      <c r="B406" s="265"/>
      <c r="C406" s="265"/>
      <c r="D406" s="265"/>
      <c r="E406" s="265"/>
      <c r="F406" s="265"/>
      <c r="G406" s="265"/>
      <c r="H406" s="265"/>
      <c r="I406" s="265"/>
      <c r="J406" s="265"/>
      <c r="K406" s="265"/>
      <c r="L406" s="265"/>
      <c r="M406" s="265"/>
      <c r="N406" s="265"/>
      <c r="O406" s="265"/>
      <c r="P406" s="265"/>
      <c r="Q406" s="265"/>
      <c r="R406" s="265"/>
      <c r="S406" s="265"/>
      <c r="T406" s="265"/>
      <c r="U406" s="265"/>
      <c r="V406" s="265"/>
      <c r="W406" s="265"/>
      <c r="X406" s="265"/>
      <c r="Y406" s="265"/>
      <c r="Z406" s="265"/>
      <c r="AA406" s="265"/>
      <c r="AB406" s="265"/>
      <c r="AC406" s="265"/>
      <c r="AD406" s="265"/>
      <c r="AE406" s="265"/>
      <c r="AF406" s="265"/>
      <c r="AG406" s="265"/>
      <c r="AH406" s="267"/>
      <c r="AI406" s="267"/>
    </row>
    <row r="407" spans="1:35" ht="14.25" customHeight="1" x14ac:dyDescent="0.45">
      <c r="A407" s="265"/>
      <c r="B407" s="265"/>
      <c r="C407" s="265"/>
      <c r="D407" s="265"/>
      <c r="E407" s="265"/>
      <c r="F407" s="265"/>
      <c r="G407" s="265"/>
      <c r="H407" s="265"/>
      <c r="I407" s="265"/>
      <c r="J407" s="265"/>
      <c r="K407" s="265"/>
      <c r="L407" s="265"/>
      <c r="M407" s="265"/>
      <c r="N407" s="265"/>
      <c r="O407" s="265"/>
      <c r="P407" s="265"/>
      <c r="Q407" s="265"/>
      <c r="R407" s="265"/>
      <c r="S407" s="265"/>
      <c r="T407" s="265"/>
      <c r="U407" s="265"/>
      <c r="V407" s="265"/>
      <c r="W407" s="265"/>
      <c r="X407" s="265"/>
      <c r="Y407" s="265"/>
      <c r="Z407" s="265"/>
      <c r="AA407" s="265"/>
      <c r="AB407" s="265"/>
      <c r="AC407" s="265"/>
      <c r="AD407" s="265"/>
      <c r="AE407" s="265"/>
      <c r="AF407" s="265"/>
      <c r="AG407" s="265"/>
      <c r="AH407" s="267"/>
      <c r="AI407" s="267"/>
    </row>
    <row r="408" spans="1:35" ht="14.25" customHeight="1" x14ac:dyDescent="0.45">
      <c r="A408" s="265"/>
      <c r="B408" s="265"/>
      <c r="C408" s="265"/>
      <c r="D408" s="265"/>
      <c r="E408" s="265"/>
      <c r="F408" s="265"/>
      <c r="G408" s="265"/>
      <c r="H408" s="265"/>
      <c r="I408" s="265"/>
      <c r="J408" s="265"/>
      <c r="K408" s="265"/>
      <c r="L408" s="265"/>
      <c r="M408" s="265"/>
      <c r="N408" s="265"/>
      <c r="O408" s="265"/>
      <c r="P408" s="265"/>
      <c r="Q408" s="265"/>
      <c r="R408" s="265"/>
      <c r="S408" s="265"/>
      <c r="T408" s="265"/>
      <c r="U408" s="265"/>
      <c r="V408" s="265"/>
      <c r="W408" s="265"/>
      <c r="X408" s="265"/>
      <c r="Y408" s="265"/>
      <c r="Z408" s="265"/>
      <c r="AA408" s="265"/>
      <c r="AB408" s="265"/>
      <c r="AC408" s="265"/>
      <c r="AD408" s="265"/>
      <c r="AE408" s="265"/>
      <c r="AF408" s="265"/>
      <c r="AG408" s="265"/>
      <c r="AH408" s="267"/>
      <c r="AI408" s="267"/>
    </row>
    <row r="409" spans="1:35" ht="14.25" customHeight="1" x14ac:dyDescent="0.45">
      <c r="A409" s="265"/>
      <c r="B409" s="265"/>
      <c r="C409" s="265"/>
      <c r="D409" s="265"/>
      <c r="E409" s="265"/>
      <c r="F409" s="265"/>
      <c r="G409" s="265"/>
      <c r="H409" s="265"/>
      <c r="I409" s="265"/>
      <c r="J409" s="265"/>
      <c r="K409" s="265"/>
      <c r="L409" s="265"/>
      <c r="M409" s="265"/>
      <c r="N409" s="265"/>
      <c r="O409" s="265"/>
      <c r="P409" s="265"/>
      <c r="Q409" s="265"/>
      <c r="R409" s="265"/>
      <c r="S409" s="265"/>
      <c r="T409" s="265"/>
      <c r="U409" s="265"/>
      <c r="V409" s="265"/>
      <c r="W409" s="265"/>
      <c r="X409" s="265"/>
      <c r="Y409" s="265"/>
      <c r="Z409" s="265"/>
      <c r="AA409" s="265"/>
      <c r="AB409" s="265"/>
      <c r="AC409" s="265"/>
      <c r="AD409" s="265"/>
      <c r="AE409" s="265"/>
      <c r="AF409" s="265"/>
      <c r="AG409" s="265"/>
      <c r="AH409" s="267"/>
      <c r="AI409" s="267"/>
    </row>
    <row r="410" spans="1:35" ht="14.25" customHeight="1" x14ac:dyDescent="0.45">
      <c r="A410" s="265"/>
      <c r="B410" s="265"/>
      <c r="C410" s="265"/>
      <c r="D410" s="265"/>
      <c r="E410" s="265"/>
      <c r="F410" s="265"/>
      <c r="G410" s="265"/>
      <c r="H410" s="265"/>
      <c r="I410" s="265"/>
      <c r="J410" s="265"/>
      <c r="K410" s="265"/>
      <c r="L410" s="265"/>
      <c r="M410" s="265"/>
      <c r="N410" s="265"/>
      <c r="O410" s="265"/>
      <c r="P410" s="265"/>
      <c r="Q410" s="265"/>
      <c r="R410" s="265"/>
      <c r="S410" s="265"/>
      <c r="T410" s="265"/>
      <c r="U410" s="265"/>
      <c r="V410" s="265"/>
      <c r="W410" s="265"/>
      <c r="X410" s="265"/>
      <c r="Y410" s="265"/>
      <c r="Z410" s="265"/>
      <c r="AA410" s="265"/>
      <c r="AB410" s="265"/>
      <c r="AC410" s="265"/>
      <c r="AD410" s="265"/>
      <c r="AE410" s="265"/>
      <c r="AF410" s="265"/>
      <c r="AG410" s="265"/>
      <c r="AH410" s="267"/>
      <c r="AI410" s="267"/>
    </row>
    <row r="411" spans="1:35" ht="14.25" customHeight="1" x14ac:dyDescent="0.45">
      <c r="A411" s="265"/>
      <c r="B411" s="265"/>
      <c r="C411" s="265"/>
      <c r="D411" s="265"/>
      <c r="E411" s="265"/>
      <c r="F411" s="265"/>
      <c r="G411" s="265"/>
      <c r="H411" s="265"/>
      <c r="I411" s="265"/>
      <c r="J411" s="265"/>
      <c r="K411" s="265"/>
      <c r="L411" s="265"/>
      <c r="M411" s="265"/>
      <c r="N411" s="265"/>
      <c r="O411" s="265"/>
      <c r="P411" s="265"/>
      <c r="Q411" s="265"/>
      <c r="R411" s="265"/>
      <c r="S411" s="265"/>
      <c r="T411" s="265"/>
      <c r="U411" s="265"/>
      <c r="V411" s="265"/>
      <c r="W411" s="265"/>
      <c r="X411" s="265"/>
      <c r="Y411" s="265"/>
      <c r="Z411" s="265"/>
      <c r="AA411" s="265"/>
      <c r="AB411" s="265"/>
      <c r="AC411" s="265"/>
      <c r="AD411" s="265"/>
      <c r="AE411" s="265"/>
      <c r="AF411" s="265"/>
      <c r="AG411" s="265"/>
      <c r="AH411" s="267"/>
      <c r="AI411" s="267"/>
    </row>
    <row r="412" spans="1:35" ht="14.25" customHeight="1" x14ac:dyDescent="0.45">
      <c r="A412" s="265"/>
      <c r="B412" s="265"/>
      <c r="C412" s="265"/>
      <c r="D412" s="265"/>
      <c r="E412" s="265"/>
      <c r="F412" s="265"/>
      <c r="G412" s="265"/>
      <c r="H412" s="265"/>
      <c r="I412" s="265"/>
      <c r="J412" s="265"/>
      <c r="K412" s="265"/>
      <c r="L412" s="265"/>
      <c r="M412" s="265"/>
      <c r="N412" s="265"/>
      <c r="O412" s="265"/>
      <c r="P412" s="265"/>
      <c r="Q412" s="265"/>
      <c r="R412" s="265"/>
      <c r="S412" s="265"/>
      <c r="T412" s="265"/>
      <c r="U412" s="265"/>
      <c r="V412" s="265"/>
      <c r="W412" s="265"/>
      <c r="X412" s="265"/>
      <c r="Y412" s="265"/>
      <c r="Z412" s="265"/>
      <c r="AA412" s="265"/>
      <c r="AB412" s="265"/>
      <c r="AC412" s="265"/>
      <c r="AD412" s="265"/>
      <c r="AE412" s="265"/>
      <c r="AF412" s="265"/>
      <c r="AG412" s="265"/>
      <c r="AH412" s="267"/>
      <c r="AI412" s="267"/>
    </row>
    <row r="413" spans="1:35" ht="14.25" customHeight="1" x14ac:dyDescent="0.45">
      <c r="A413" s="265"/>
      <c r="B413" s="265"/>
      <c r="C413" s="265"/>
      <c r="D413" s="265"/>
      <c r="E413" s="265"/>
      <c r="F413" s="265"/>
      <c r="G413" s="265"/>
      <c r="H413" s="265"/>
      <c r="I413" s="265"/>
      <c r="J413" s="265"/>
      <c r="K413" s="265"/>
      <c r="L413" s="265"/>
      <c r="M413" s="265"/>
      <c r="N413" s="265"/>
      <c r="O413" s="265"/>
      <c r="P413" s="265"/>
      <c r="Q413" s="265"/>
      <c r="R413" s="265"/>
      <c r="S413" s="265"/>
      <c r="T413" s="265"/>
      <c r="U413" s="265"/>
      <c r="V413" s="265"/>
      <c r="W413" s="265"/>
      <c r="X413" s="265"/>
      <c r="Y413" s="265"/>
      <c r="Z413" s="265"/>
      <c r="AA413" s="265"/>
      <c r="AB413" s="265"/>
      <c r="AC413" s="265"/>
      <c r="AD413" s="265"/>
      <c r="AE413" s="265"/>
      <c r="AF413" s="265"/>
      <c r="AG413" s="265"/>
      <c r="AH413" s="267"/>
      <c r="AI413" s="267"/>
    </row>
    <row r="414" spans="1:35" ht="14.25" customHeight="1" x14ac:dyDescent="0.45">
      <c r="A414" s="265"/>
      <c r="B414" s="265"/>
      <c r="C414" s="265"/>
      <c r="D414" s="265"/>
      <c r="E414" s="265"/>
      <c r="F414" s="265"/>
      <c r="G414" s="265"/>
      <c r="H414" s="265"/>
      <c r="I414" s="265"/>
      <c r="J414" s="265"/>
      <c r="K414" s="265"/>
      <c r="L414" s="265"/>
      <c r="M414" s="265"/>
      <c r="N414" s="265"/>
      <c r="O414" s="265"/>
      <c r="P414" s="265"/>
      <c r="Q414" s="265"/>
      <c r="R414" s="265"/>
      <c r="S414" s="265"/>
      <c r="T414" s="265"/>
      <c r="U414" s="265"/>
      <c r="V414" s="265"/>
      <c r="W414" s="265"/>
      <c r="X414" s="265"/>
      <c r="Y414" s="265"/>
      <c r="Z414" s="265"/>
      <c r="AA414" s="265"/>
      <c r="AB414" s="265"/>
      <c r="AC414" s="265"/>
      <c r="AD414" s="265"/>
      <c r="AE414" s="265"/>
      <c r="AF414" s="265"/>
      <c r="AG414" s="265"/>
      <c r="AH414" s="267"/>
      <c r="AI414" s="267"/>
    </row>
    <row r="415" spans="1:35" ht="14.25" customHeight="1" x14ac:dyDescent="0.45">
      <c r="A415" s="265"/>
      <c r="B415" s="265"/>
      <c r="C415" s="265"/>
      <c r="D415" s="265"/>
      <c r="E415" s="265"/>
      <c r="F415" s="265"/>
      <c r="G415" s="265"/>
      <c r="H415" s="265"/>
      <c r="I415" s="265"/>
      <c r="J415" s="265"/>
      <c r="K415" s="265"/>
      <c r="L415" s="265"/>
      <c r="M415" s="265"/>
      <c r="N415" s="265"/>
      <c r="O415" s="265"/>
      <c r="P415" s="265"/>
      <c r="Q415" s="265"/>
      <c r="R415" s="265"/>
      <c r="S415" s="265"/>
      <c r="T415" s="265"/>
      <c r="U415" s="265"/>
      <c r="V415" s="265"/>
      <c r="W415" s="265"/>
      <c r="X415" s="265"/>
      <c r="Y415" s="265"/>
      <c r="Z415" s="265"/>
      <c r="AA415" s="265"/>
      <c r="AB415" s="265"/>
      <c r="AC415" s="265"/>
      <c r="AD415" s="265"/>
      <c r="AE415" s="265"/>
      <c r="AF415" s="265"/>
      <c r="AG415" s="265"/>
      <c r="AH415" s="267"/>
      <c r="AI415" s="267"/>
    </row>
    <row r="416" spans="1:35" ht="14.25" customHeight="1" x14ac:dyDescent="0.45">
      <c r="A416" s="265"/>
      <c r="B416" s="265"/>
      <c r="C416" s="265"/>
      <c r="D416" s="265"/>
      <c r="E416" s="265"/>
      <c r="F416" s="265"/>
      <c r="G416" s="265"/>
      <c r="H416" s="265"/>
      <c r="I416" s="265"/>
      <c r="J416" s="265"/>
      <c r="K416" s="265"/>
      <c r="L416" s="265"/>
      <c r="M416" s="265"/>
      <c r="N416" s="265"/>
      <c r="O416" s="265"/>
      <c r="P416" s="265"/>
      <c r="Q416" s="265"/>
      <c r="R416" s="265"/>
      <c r="S416" s="265"/>
      <c r="T416" s="265"/>
      <c r="U416" s="265"/>
      <c r="V416" s="265"/>
      <c r="W416" s="265"/>
      <c r="X416" s="265"/>
      <c r="Y416" s="265"/>
      <c r="Z416" s="265"/>
      <c r="AA416" s="265"/>
      <c r="AB416" s="265"/>
      <c r="AC416" s="265"/>
      <c r="AD416" s="265"/>
      <c r="AE416" s="265"/>
      <c r="AF416" s="265"/>
      <c r="AG416" s="265"/>
      <c r="AH416" s="267"/>
      <c r="AI416" s="267"/>
    </row>
    <row r="417" spans="1:35" ht="14.25" customHeight="1" x14ac:dyDescent="0.45">
      <c r="A417" s="265"/>
      <c r="B417" s="265"/>
      <c r="C417" s="265"/>
      <c r="D417" s="265"/>
      <c r="E417" s="265"/>
      <c r="F417" s="265"/>
      <c r="G417" s="265"/>
      <c r="H417" s="265"/>
      <c r="I417" s="265"/>
      <c r="J417" s="265"/>
      <c r="K417" s="265"/>
      <c r="L417" s="265"/>
      <c r="M417" s="265"/>
      <c r="N417" s="265"/>
      <c r="O417" s="265"/>
      <c r="P417" s="265"/>
      <c r="Q417" s="265"/>
      <c r="R417" s="265"/>
      <c r="S417" s="265"/>
      <c r="T417" s="265"/>
      <c r="U417" s="265"/>
      <c r="V417" s="265"/>
      <c r="W417" s="265"/>
      <c r="X417" s="265"/>
      <c r="Y417" s="265"/>
      <c r="Z417" s="265"/>
      <c r="AA417" s="265"/>
      <c r="AB417" s="265"/>
      <c r="AC417" s="265"/>
      <c r="AD417" s="265"/>
      <c r="AE417" s="265"/>
      <c r="AF417" s="265"/>
      <c r="AG417" s="265"/>
      <c r="AH417" s="267"/>
      <c r="AI417" s="267"/>
    </row>
    <row r="418" spans="1:35" ht="14.25" customHeight="1" x14ac:dyDescent="0.45">
      <c r="A418" s="265"/>
      <c r="B418" s="265"/>
      <c r="C418" s="265"/>
      <c r="D418" s="265"/>
      <c r="E418" s="265"/>
      <c r="F418" s="265"/>
      <c r="G418" s="265"/>
      <c r="H418" s="265"/>
      <c r="I418" s="265"/>
      <c r="J418" s="265"/>
      <c r="K418" s="265"/>
      <c r="L418" s="265"/>
      <c r="M418" s="265"/>
      <c r="N418" s="265"/>
      <c r="O418" s="265"/>
      <c r="P418" s="265"/>
      <c r="Q418" s="265"/>
      <c r="R418" s="265"/>
      <c r="S418" s="265"/>
      <c r="T418" s="265"/>
      <c r="U418" s="265"/>
      <c r="V418" s="265"/>
      <c r="W418" s="265"/>
      <c r="X418" s="265"/>
      <c r="Y418" s="265"/>
      <c r="Z418" s="265"/>
      <c r="AA418" s="265"/>
      <c r="AB418" s="265"/>
      <c r="AC418" s="265"/>
      <c r="AD418" s="265"/>
      <c r="AE418" s="265"/>
      <c r="AF418" s="265"/>
      <c r="AG418" s="265"/>
      <c r="AH418" s="267"/>
      <c r="AI418" s="267"/>
    </row>
    <row r="419" spans="1:35" ht="14.25" customHeight="1" x14ac:dyDescent="0.45">
      <c r="A419" s="265"/>
      <c r="B419" s="265"/>
      <c r="C419" s="265"/>
      <c r="D419" s="265"/>
      <c r="E419" s="265"/>
      <c r="F419" s="265"/>
      <c r="G419" s="265"/>
      <c r="H419" s="265"/>
      <c r="I419" s="265"/>
      <c r="J419" s="265"/>
      <c r="K419" s="265"/>
      <c r="L419" s="265"/>
      <c r="M419" s="265"/>
      <c r="N419" s="265"/>
      <c r="O419" s="265"/>
      <c r="P419" s="265"/>
      <c r="Q419" s="265"/>
      <c r="R419" s="265"/>
      <c r="S419" s="265"/>
      <c r="T419" s="265"/>
      <c r="U419" s="265"/>
      <c r="V419" s="265"/>
      <c r="W419" s="265"/>
      <c r="X419" s="265"/>
      <c r="Y419" s="265"/>
      <c r="Z419" s="265"/>
      <c r="AA419" s="265"/>
      <c r="AB419" s="265"/>
      <c r="AC419" s="265"/>
      <c r="AD419" s="265"/>
      <c r="AE419" s="265"/>
      <c r="AF419" s="265"/>
      <c r="AG419" s="265"/>
      <c r="AH419" s="267"/>
      <c r="AI419" s="267"/>
    </row>
    <row r="420" spans="1:35" ht="14.25" customHeight="1" x14ac:dyDescent="0.45">
      <c r="A420" s="265"/>
      <c r="B420" s="265"/>
      <c r="C420" s="265"/>
      <c r="D420" s="265"/>
      <c r="E420" s="265"/>
      <c r="F420" s="265"/>
      <c r="G420" s="265"/>
      <c r="H420" s="265"/>
      <c r="I420" s="265"/>
      <c r="J420" s="265"/>
      <c r="K420" s="265"/>
      <c r="L420" s="265"/>
      <c r="M420" s="265"/>
      <c r="N420" s="265"/>
      <c r="O420" s="265"/>
      <c r="P420" s="265"/>
      <c r="Q420" s="265"/>
      <c r="R420" s="265"/>
      <c r="S420" s="265"/>
      <c r="T420" s="265"/>
      <c r="U420" s="265"/>
      <c r="V420" s="265"/>
      <c r="W420" s="265"/>
      <c r="X420" s="265"/>
      <c r="Y420" s="265"/>
      <c r="Z420" s="265"/>
      <c r="AA420" s="265"/>
      <c r="AB420" s="265"/>
      <c r="AC420" s="265"/>
      <c r="AD420" s="265"/>
      <c r="AE420" s="265"/>
      <c r="AF420" s="265"/>
      <c r="AG420" s="265"/>
      <c r="AH420" s="267"/>
      <c r="AI420" s="267"/>
    </row>
    <row r="421" spans="1:35" ht="14.25" customHeight="1" x14ac:dyDescent="0.45">
      <c r="A421" s="265"/>
      <c r="B421" s="265"/>
      <c r="C421" s="265"/>
      <c r="D421" s="265"/>
      <c r="E421" s="265"/>
      <c r="F421" s="265"/>
      <c r="G421" s="265"/>
      <c r="H421" s="265"/>
      <c r="I421" s="265"/>
      <c r="J421" s="265"/>
      <c r="K421" s="265"/>
      <c r="L421" s="265"/>
      <c r="M421" s="265"/>
      <c r="N421" s="265"/>
      <c r="O421" s="265"/>
      <c r="P421" s="265"/>
      <c r="Q421" s="265"/>
      <c r="R421" s="265"/>
      <c r="S421" s="265"/>
      <c r="T421" s="265"/>
      <c r="U421" s="265"/>
      <c r="V421" s="265"/>
      <c r="W421" s="265"/>
      <c r="X421" s="265"/>
      <c r="Y421" s="265"/>
      <c r="Z421" s="265"/>
      <c r="AA421" s="265"/>
      <c r="AB421" s="265"/>
      <c r="AC421" s="265"/>
      <c r="AD421" s="265"/>
      <c r="AE421" s="265"/>
      <c r="AF421" s="265"/>
      <c r="AG421" s="265"/>
      <c r="AH421" s="267"/>
      <c r="AI421" s="267"/>
    </row>
    <row r="422" spans="1:35" ht="14.25" customHeight="1" x14ac:dyDescent="0.45">
      <c r="A422" s="265"/>
      <c r="B422" s="265"/>
      <c r="C422" s="265"/>
      <c r="D422" s="265"/>
      <c r="E422" s="265"/>
      <c r="F422" s="265"/>
      <c r="G422" s="265"/>
      <c r="H422" s="265"/>
      <c r="I422" s="265"/>
      <c r="J422" s="265"/>
      <c r="K422" s="265"/>
      <c r="L422" s="265"/>
      <c r="M422" s="265"/>
      <c r="N422" s="265"/>
      <c r="O422" s="265"/>
      <c r="P422" s="265"/>
      <c r="Q422" s="265"/>
      <c r="R422" s="265"/>
      <c r="S422" s="265"/>
      <c r="T422" s="265"/>
      <c r="U422" s="265"/>
      <c r="V422" s="265"/>
      <c r="W422" s="265"/>
      <c r="X422" s="265"/>
      <c r="Y422" s="265"/>
      <c r="Z422" s="265"/>
      <c r="AA422" s="265"/>
      <c r="AB422" s="265"/>
      <c r="AC422" s="265"/>
      <c r="AD422" s="265"/>
      <c r="AE422" s="265"/>
      <c r="AF422" s="265"/>
      <c r="AG422" s="265"/>
      <c r="AH422" s="267"/>
      <c r="AI422" s="267"/>
    </row>
    <row r="423" spans="1:35" ht="14.25" customHeight="1" x14ac:dyDescent="0.45">
      <c r="A423" s="265"/>
      <c r="B423" s="265"/>
      <c r="C423" s="265"/>
      <c r="D423" s="265"/>
      <c r="E423" s="265"/>
      <c r="F423" s="265"/>
      <c r="G423" s="265"/>
      <c r="H423" s="265"/>
      <c r="I423" s="265"/>
      <c r="J423" s="265"/>
      <c r="K423" s="265"/>
      <c r="L423" s="265"/>
      <c r="M423" s="265"/>
      <c r="N423" s="265"/>
      <c r="O423" s="265"/>
      <c r="P423" s="265"/>
      <c r="Q423" s="265"/>
      <c r="R423" s="265"/>
      <c r="S423" s="265"/>
      <c r="T423" s="265"/>
      <c r="U423" s="265"/>
      <c r="V423" s="265"/>
      <c r="W423" s="265"/>
      <c r="X423" s="265"/>
      <c r="Y423" s="265"/>
      <c r="Z423" s="265"/>
      <c r="AA423" s="265"/>
      <c r="AB423" s="265"/>
      <c r="AC423" s="265"/>
      <c r="AD423" s="265"/>
      <c r="AE423" s="265"/>
      <c r="AF423" s="265"/>
      <c r="AG423" s="265"/>
      <c r="AH423" s="267"/>
      <c r="AI423" s="267"/>
    </row>
    <row r="424" spans="1:35" ht="14.25" customHeight="1" x14ac:dyDescent="0.45">
      <c r="A424" s="265"/>
      <c r="B424" s="265"/>
      <c r="C424" s="265"/>
      <c r="D424" s="265"/>
      <c r="E424" s="265"/>
      <c r="F424" s="265"/>
      <c r="G424" s="265"/>
      <c r="H424" s="265"/>
      <c r="I424" s="265"/>
      <c r="J424" s="265"/>
      <c r="K424" s="265"/>
      <c r="L424" s="265"/>
      <c r="M424" s="265"/>
      <c r="N424" s="265"/>
      <c r="O424" s="265"/>
      <c r="P424" s="265"/>
      <c r="Q424" s="265"/>
      <c r="R424" s="265"/>
      <c r="S424" s="265"/>
      <c r="T424" s="265"/>
      <c r="U424" s="265"/>
      <c r="V424" s="265"/>
      <c r="W424" s="265"/>
      <c r="X424" s="265"/>
      <c r="Y424" s="265"/>
      <c r="Z424" s="265"/>
      <c r="AA424" s="265"/>
      <c r="AB424" s="265"/>
      <c r="AC424" s="265"/>
      <c r="AD424" s="265"/>
      <c r="AE424" s="265"/>
      <c r="AF424" s="265"/>
      <c r="AG424" s="265"/>
      <c r="AH424" s="267"/>
      <c r="AI424" s="267"/>
    </row>
    <row r="425" spans="1:35" ht="14.25" customHeight="1" x14ac:dyDescent="0.45">
      <c r="A425" s="265"/>
      <c r="B425" s="265"/>
      <c r="C425" s="265"/>
      <c r="D425" s="265"/>
      <c r="E425" s="265"/>
      <c r="F425" s="265"/>
      <c r="G425" s="265"/>
      <c r="H425" s="265"/>
      <c r="I425" s="265"/>
      <c r="J425" s="265"/>
      <c r="K425" s="265"/>
      <c r="L425" s="265"/>
      <c r="M425" s="265"/>
      <c r="N425" s="265"/>
      <c r="O425" s="265"/>
      <c r="P425" s="265"/>
      <c r="Q425" s="265"/>
      <c r="R425" s="265"/>
      <c r="S425" s="265"/>
      <c r="T425" s="265"/>
      <c r="U425" s="265"/>
      <c r="V425" s="265"/>
      <c r="W425" s="265"/>
      <c r="X425" s="265"/>
      <c r="Y425" s="265"/>
      <c r="Z425" s="265"/>
      <c r="AA425" s="265"/>
      <c r="AB425" s="265"/>
      <c r="AC425" s="265"/>
      <c r="AD425" s="265"/>
      <c r="AE425" s="265"/>
      <c r="AF425" s="265"/>
      <c r="AG425" s="265"/>
      <c r="AH425" s="267"/>
      <c r="AI425" s="267"/>
    </row>
    <row r="426" spans="1:35" ht="14.25" customHeight="1" x14ac:dyDescent="0.45">
      <c r="A426" s="265"/>
      <c r="B426" s="265"/>
      <c r="C426" s="265"/>
      <c r="D426" s="265"/>
      <c r="E426" s="265"/>
      <c r="F426" s="265"/>
      <c r="G426" s="265"/>
      <c r="H426" s="265"/>
      <c r="I426" s="265"/>
      <c r="J426" s="265"/>
      <c r="K426" s="265"/>
      <c r="L426" s="265"/>
      <c r="M426" s="265"/>
      <c r="N426" s="265"/>
      <c r="O426" s="265"/>
      <c r="P426" s="265"/>
      <c r="Q426" s="265"/>
      <c r="R426" s="265"/>
      <c r="S426" s="265"/>
      <c r="T426" s="265"/>
      <c r="U426" s="265"/>
      <c r="V426" s="265"/>
      <c r="W426" s="265"/>
      <c r="X426" s="265"/>
      <c r="Y426" s="265"/>
      <c r="Z426" s="265"/>
      <c r="AA426" s="265"/>
      <c r="AB426" s="265"/>
      <c r="AC426" s="265"/>
      <c r="AD426" s="265"/>
      <c r="AE426" s="265"/>
      <c r="AF426" s="265"/>
      <c r="AG426" s="265"/>
      <c r="AH426" s="267"/>
      <c r="AI426" s="267"/>
    </row>
    <row r="427" spans="1:35" ht="14.25" customHeight="1" x14ac:dyDescent="0.45">
      <c r="A427" s="265"/>
      <c r="B427" s="265"/>
      <c r="C427" s="265"/>
      <c r="D427" s="265"/>
      <c r="E427" s="265"/>
      <c r="F427" s="265"/>
      <c r="G427" s="265"/>
      <c r="H427" s="265"/>
      <c r="I427" s="265"/>
      <c r="J427" s="265"/>
      <c r="K427" s="265"/>
      <c r="L427" s="265"/>
      <c r="M427" s="265"/>
      <c r="N427" s="265"/>
      <c r="O427" s="265"/>
      <c r="P427" s="265"/>
      <c r="Q427" s="265"/>
      <c r="R427" s="265"/>
      <c r="S427" s="265"/>
      <c r="T427" s="265"/>
      <c r="U427" s="265"/>
      <c r="V427" s="265"/>
      <c r="W427" s="265"/>
      <c r="X427" s="265"/>
      <c r="Y427" s="265"/>
      <c r="Z427" s="265"/>
      <c r="AA427" s="265"/>
      <c r="AB427" s="265"/>
      <c r="AC427" s="265"/>
      <c r="AD427" s="265"/>
      <c r="AE427" s="265"/>
      <c r="AF427" s="265"/>
      <c r="AG427" s="265"/>
      <c r="AH427" s="267"/>
      <c r="AI427" s="267"/>
    </row>
    <row r="428" spans="1:35" ht="14.25" customHeight="1" x14ac:dyDescent="0.45">
      <c r="A428" s="265"/>
      <c r="B428" s="265"/>
      <c r="C428" s="265"/>
      <c r="D428" s="265"/>
      <c r="E428" s="265"/>
      <c r="F428" s="265"/>
      <c r="G428" s="265"/>
      <c r="H428" s="265"/>
      <c r="I428" s="265"/>
      <c r="J428" s="265"/>
      <c r="K428" s="265"/>
      <c r="L428" s="265"/>
      <c r="M428" s="265"/>
      <c r="N428" s="265"/>
      <c r="O428" s="265"/>
      <c r="P428" s="265"/>
      <c r="Q428" s="265"/>
      <c r="R428" s="265"/>
      <c r="S428" s="265"/>
      <c r="T428" s="265"/>
      <c r="U428" s="265"/>
      <c r="V428" s="265"/>
      <c r="W428" s="265"/>
      <c r="X428" s="265"/>
      <c r="Y428" s="265"/>
      <c r="Z428" s="265"/>
      <c r="AA428" s="265"/>
      <c r="AB428" s="265"/>
      <c r="AC428" s="265"/>
      <c r="AD428" s="265"/>
      <c r="AE428" s="265"/>
      <c r="AF428" s="265"/>
      <c r="AG428" s="265"/>
      <c r="AH428" s="267"/>
      <c r="AI428" s="267"/>
    </row>
    <row r="429" spans="1:35" ht="14.25" customHeight="1" x14ac:dyDescent="0.45">
      <c r="A429" s="265"/>
      <c r="B429" s="265"/>
      <c r="C429" s="265"/>
      <c r="D429" s="265"/>
      <c r="E429" s="265"/>
      <c r="F429" s="265"/>
      <c r="G429" s="265"/>
      <c r="H429" s="265"/>
      <c r="I429" s="265"/>
      <c r="J429" s="265"/>
      <c r="K429" s="265"/>
      <c r="L429" s="265"/>
      <c r="M429" s="265"/>
      <c r="N429" s="265"/>
      <c r="O429" s="265"/>
      <c r="P429" s="265"/>
      <c r="Q429" s="265"/>
      <c r="R429" s="265"/>
      <c r="S429" s="265"/>
      <c r="T429" s="265"/>
      <c r="U429" s="265"/>
      <c r="V429" s="265"/>
      <c r="W429" s="265"/>
      <c r="X429" s="265"/>
      <c r="Y429" s="265"/>
      <c r="Z429" s="265"/>
      <c r="AA429" s="265"/>
      <c r="AB429" s="265"/>
      <c r="AC429" s="265"/>
      <c r="AD429" s="265"/>
      <c r="AE429" s="265"/>
      <c r="AF429" s="265"/>
      <c r="AG429" s="265"/>
      <c r="AH429" s="267"/>
      <c r="AI429" s="267"/>
    </row>
    <row r="430" spans="1:35" ht="14.25" customHeight="1" x14ac:dyDescent="0.45">
      <c r="A430" s="265"/>
      <c r="B430" s="265"/>
      <c r="C430" s="265"/>
      <c r="D430" s="265"/>
      <c r="E430" s="265"/>
      <c r="F430" s="265"/>
      <c r="G430" s="265"/>
      <c r="H430" s="265"/>
      <c r="I430" s="265"/>
      <c r="J430" s="265"/>
      <c r="K430" s="265"/>
      <c r="L430" s="265"/>
      <c r="M430" s="265"/>
      <c r="N430" s="265"/>
      <c r="O430" s="265"/>
      <c r="P430" s="265"/>
      <c r="Q430" s="265"/>
      <c r="R430" s="265"/>
      <c r="S430" s="265"/>
      <c r="T430" s="265"/>
      <c r="U430" s="265"/>
      <c r="V430" s="265"/>
      <c r="W430" s="265"/>
      <c r="X430" s="265"/>
      <c r="Y430" s="265"/>
      <c r="Z430" s="265"/>
      <c r="AA430" s="265"/>
      <c r="AB430" s="265"/>
      <c r="AC430" s="265"/>
      <c r="AD430" s="265"/>
      <c r="AE430" s="265"/>
      <c r="AF430" s="265"/>
      <c r="AG430" s="265"/>
      <c r="AH430" s="267"/>
      <c r="AI430" s="267"/>
    </row>
    <row r="431" spans="1:35" ht="14.25" customHeight="1" x14ac:dyDescent="0.45">
      <c r="A431" s="265"/>
      <c r="B431" s="265"/>
      <c r="C431" s="265"/>
      <c r="D431" s="265"/>
      <c r="E431" s="265"/>
      <c r="F431" s="265"/>
      <c r="G431" s="265"/>
      <c r="H431" s="265"/>
      <c r="I431" s="265"/>
      <c r="J431" s="265"/>
      <c r="K431" s="265"/>
      <c r="L431" s="265"/>
      <c r="M431" s="265"/>
      <c r="N431" s="265"/>
      <c r="O431" s="265"/>
      <c r="P431" s="265"/>
      <c r="Q431" s="265"/>
      <c r="R431" s="265"/>
      <c r="S431" s="265"/>
      <c r="T431" s="265"/>
      <c r="U431" s="265"/>
      <c r="V431" s="265"/>
      <c r="W431" s="265"/>
      <c r="X431" s="265"/>
      <c r="Y431" s="265"/>
      <c r="Z431" s="265"/>
      <c r="AA431" s="265"/>
      <c r="AB431" s="265"/>
      <c r="AC431" s="265"/>
      <c r="AD431" s="265"/>
      <c r="AE431" s="265"/>
      <c r="AF431" s="265"/>
      <c r="AG431" s="265"/>
      <c r="AH431" s="267"/>
      <c r="AI431" s="267"/>
    </row>
    <row r="432" spans="1:35" ht="14.25" customHeight="1" x14ac:dyDescent="0.45">
      <c r="A432" s="265"/>
      <c r="B432" s="265"/>
      <c r="C432" s="265"/>
      <c r="D432" s="265"/>
      <c r="E432" s="265"/>
      <c r="F432" s="265"/>
      <c r="G432" s="265"/>
      <c r="H432" s="265"/>
      <c r="I432" s="265"/>
      <c r="J432" s="265"/>
      <c r="K432" s="265"/>
      <c r="L432" s="265"/>
      <c r="M432" s="265"/>
      <c r="N432" s="265"/>
      <c r="O432" s="265"/>
      <c r="P432" s="265"/>
      <c r="Q432" s="265"/>
      <c r="R432" s="265"/>
      <c r="S432" s="265"/>
      <c r="T432" s="265"/>
      <c r="U432" s="265"/>
      <c r="V432" s="265"/>
      <c r="W432" s="265"/>
      <c r="X432" s="265"/>
      <c r="Y432" s="265"/>
      <c r="Z432" s="265"/>
      <c r="AA432" s="265"/>
      <c r="AB432" s="265"/>
      <c r="AC432" s="265"/>
      <c r="AD432" s="265"/>
      <c r="AE432" s="265"/>
      <c r="AF432" s="265"/>
      <c r="AG432" s="265"/>
      <c r="AH432" s="267"/>
      <c r="AI432" s="267"/>
    </row>
    <row r="433" spans="1:35" ht="14.25" customHeight="1" x14ac:dyDescent="0.45">
      <c r="A433" s="265"/>
      <c r="B433" s="265"/>
      <c r="C433" s="265"/>
      <c r="D433" s="265"/>
      <c r="E433" s="265"/>
      <c r="F433" s="265"/>
      <c r="G433" s="265"/>
      <c r="H433" s="265"/>
      <c r="I433" s="265"/>
      <c r="J433" s="265"/>
      <c r="K433" s="265"/>
      <c r="L433" s="265"/>
      <c r="M433" s="265"/>
      <c r="N433" s="265"/>
      <c r="O433" s="265"/>
      <c r="P433" s="265"/>
      <c r="Q433" s="265"/>
      <c r="R433" s="265"/>
      <c r="S433" s="265"/>
      <c r="T433" s="265"/>
      <c r="U433" s="265"/>
      <c r="V433" s="265"/>
      <c r="W433" s="265"/>
      <c r="X433" s="265"/>
      <c r="Y433" s="265"/>
      <c r="Z433" s="265"/>
      <c r="AA433" s="265"/>
      <c r="AB433" s="265"/>
      <c r="AC433" s="265"/>
      <c r="AD433" s="265"/>
      <c r="AE433" s="265"/>
      <c r="AF433" s="265"/>
      <c r="AG433" s="265"/>
      <c r="AH433" s="267"/>
      <c r="AI433" s="267"/>
    </row>
    <row r="434" spans="1:35" ht="14.25" customHeight="1" x14ac:dyDescent="0.45">
      <c r="A434" s="265"/>
      <c r="B434" s="265"/>
      <c r="C434" s="265"/>
      <c r="D434" s="265"/>
      <c r="E434" s="265"/>
      <c r="F434" s="265"/>
      <c r="G434" s="265"/>
      <c r="H434" s="265"/>
      <c r="I434" s="265"/>
      <c r="J434" s="265"/>
      <c r="K434" s="265"/>
      <c r="L434" s="265"/>
      <c r="M434" s="265"/>
      <c r="N434" s="265"/>
      <c r="O434" s="265"/>
      <c r="P434" s="265"/>
      <c r="Q434" s="265"/>
      <c r="R434" s="265"/>
      <c r="S434" s="265"/>
      <c r="T434" s="265"/>
      <c r="U434" s="265"/>
      <c r="V434" s="265"/>
      <c r="W434" s="265"/>
      <c r="X434" s="265"/>
      <c r="Y434" s="265"/>
      <c r="Z434" s="265"/>
      <c r="AA434" s="265"/>
      <c r="AB434" s="265"/>
      <c r="AC434" s="265"/>
      <c r="AD434" s="265"/>
      <c r="AE434" s="265"/>
      <c r="AF434" s="265"/>
      <c r="AG434" s="265"/>
      <c r="AH434" s="267"/>
      <c r="AI434" s="267"/>
    </row>
    <row r="435" spans="1:35" ht="14.25" customHeight="1" x14ac:dyDescent="0.45">
      <c r="A435" s="265"/>
      <c r="B435" s="265"/>
      <c r="C435" s="265"/>
      <c r="D435" s="265"/>
      <c r="E435" s="265"/>
      <c r="F435" s="265"/>
      <c r="G435" s="265"/>
      <c r="H435" s="265"/>
      <c r="I435" s="265"/>
      <c r="J435" s="265"/>
      <c r="K435" s="265"/>
      <c r="L435" s="265"/>
      <c r="M435" s="265"/>
      <c r="N435" s="265"/>
      <c r="O435" s="265"/>
      <c r="P435" s="265"/>
      <c r="Q435" s="265"/>
      <c r="R435" s="265"/>
      <c r="S435" s="265"/>
      <c r="T435" s="265"/>
      <c r="U435" s="265"/>
      <c r="V435" s="265"/>
      <c r="W435" s="265"/>
      <c r="X435" s="265"/>
      <c r="Y435" s="265"/>
      <c r="Z435" s="265"/>
      <c r="AA435" s="265"/>
      <c r="AB435" s="265"/>
      <c r="AC435" s="265"/>
      <c r="AD435" s="265"/>
      <c r="AE435" s="265"/>
      <c r="AF435" s="265"/>
      <c r="AG435" s="265"/>
      <c r="AH435" s="267"/>
      <c r="AI435" s="267"/>
    </row>
    <row r="436" spans="1:35" ht="14.25" customHeight="1" x14ac:dyDescent="0.45">
      <c r="A436" s="265"/>
      <c r="B436" s="265"/>
      <c r="C436" s="265"/>
      <c r="D436" s="265"/>
      <c r="E436" s="265"/>
      <c r="F436" s="265"/>
      <c r="G436" s="265"/>
      <c r="H436" s="265"/>
      <c r="I436" s="265"/>
      <c r="J436" s="265"/>
      <c r="K436" s="265"/>
      <c r="L436" s="265"/>
      <c r="M436" s="265"/>
      <c r="N436" s="265"/>
      <c r="O436" s="265"/>
      <c r="P436" s="265"/>
      <c r="Q436" s="265"/>
      <c r="R436" s="265"/>
      <c r="S436" s="265"/>
      <c r="T436" s="265"/>
      <c r="U436" s="265"/>
      <c r="V436" s="265"/>
      <c r="W436" s="265"/>
      <c r="X436" s="265"/>
      <c r="Y436" s="265"/>
      <c r="Z436" s="265"/>
      <c r="AA436" s="265"/>
      <c r="AB436" s="265"/>
      <c r="AC436" s="265"/>
      <c r="AD436" s="265"/>
      <c r="AE436" s="265"/>
      <c r="AF436" s="265"/>
      <c r="AG436" s="265"/>
      <c r="AH436" s="267"/>
      <c r="AI436" s="267"/>
    </row>
    <row r="437" spans="1:35" ht="14.25" customHeight="1" x14ac:dyDescent="0.45">
      <c r="A437" s="265"/>
      <c r="B437" s="265"/>
      <c r="C437" s="265"/>
      <c r="D437" s="265"/>
      <c r="E437" s="265"/>
      <c r="F437" s="265"/>
      <c r="G437" s="265"/>
      <c r="H437" s="265"/>
      <c r="I437" s="265"/>
      <c r="J437" s="265"/>
      <c r="K437" s="265"/>
      <c r="L437" s="265"/>
      <c r="M437" s="265"/>
      <c r="N437" s="265"/>
      <c r="O437" s="265"/>
      <c r="P437" s="265"/>
      <c r="Q437" s="265"/>
      <c r="R437" s="265"/>
      <c r="S437" s="265"/>
      <c r="T437" s="265"/>
      <c r="U437" s="265"/>
      <c r="V437" s="265"/>
      <c r="W437" s="265"/>
      <c r="X437" s="265"/>
      <c r="Y437" s="265"/>
      <c r="Z437" s="265"/>
      <c r="AA437" s="265"/>
      <c r="AB437" s="265"/>
      <c r="AC437" s="265"/>
      <c r="AD437" s="265"/>
      <c r="AE437" s="265"/>
      <c r="AF437" s="265"/>
      <c r="AG437" s="265"/>
      <c r="AH437" s="267"/>
      <c r="AI437" s="267"/>
    </row>
    <row r="438" spans="1:35" ht="14.25" customHeight="1" x14ac:dyDescent="0.45">
      <c r="A438" s="265"/>
      <c r="B438" s="265"/>
      <c r="C438" s="265"/>
      <c r="D438" s="265"/>
      <c r="E438" s="265"/>
      <c r="F438" s="265"/>
      <c r="G438" s="265"/>
      <c r="H438" s="265"/>
      <c r="I438" s="265"/>
      <c r="J438" s="265"/>
      <c r="K438" s="265"/>
      <c r="L438" s="265"/>
      <c r="M438" s="265"/>
      <c r="N438" s="265"/>
      <c r="O438" s="265"/>
      <c r="P438" s="265"/>
      <c r="Q438" s="265"/>
      <c r="R438" s="265"/>
      <c r="S438" s="265"/>
      <c r="T438" s="265"/>
      <c r="U438" s="265"/>
      <c r="V438" s="265"/>
      <c r="W438" s="265"/>
      <c r="X438" s="265"/>
      <c r="Y438" s="265"/>
      <c r="Z438" s="265"/>
      <c r="AA438" s="265"/>
      <c r="AB438" s="265"/>
      <c r="AC438" s="265"/>
      <c r="AD438" s="265"/>
      <c r="AE438" s="265"/>
      <c r="AF438" s="265"/>
      <c r="AG438" s="265"/>
      <c r="AH438" s="267"/>
      <c r="AI438" s="267"/>
    </row>
    <row r="439" spans="1:35" ht="14.25" customHeight="1" x14ac:dyDescent="0.45">
      <c r="A439" s="265"/>
      <c r="B439" s="265"/>
      <c r="C439" s="265"/>
      <c r="D439" s="265"/>
      <c r="E439" s="265"/>
      <c r="F439" s="265"/>
      <c r="G439" s="265"/>
      <c r="H439" s="265"/>
      <c r="I439" s="265"/>
      <c r="J439" s="265"/>
      <c r="K439" s="265"/>
      <c r="L439" s="265"/>
      <c r="M439" s="265"/>
      <c r="N439" s="265"/>
      <c r="O439" s="265"/>
      <c r="P439" s="265"/>
      <c r="Q439" s="265"/>
      <c r="R439" s="265"/>
      <c r="S439" s="265"/>
      <c r="T439" s="265"/>
      <c r="U439" s="265"/>
      <c r="V439" s="265"/>
      <c r="W439" s="265"/>
      <c r="X439" s="265"/>
      <c r="Y439" s="265"/>
      <c r="Z439" s="265"/>
      <c r="AA439" s="265"/>
      <c r="AB439" s="265"/>
      <c r="AC439" s="265"/>
      <c r="AD439" s="265"/>
      <c r="AE439" s="265"/>
      <c r="AF439" s="265"/>
      <c r="AG439" s="265"/>
      <c r="AH439" s="267"/>
      <c r="AI439" s="267"/>
    </row>
    <row r="440" spans="1:35" ht="14.25" customHeight="1" x14ac:dyDescent="0.45">
      <c r="A440" s="265"/>
      <c r="B440" s="265"/>
      <c r="C440" s="265"/>
      <c r="D440" s="265"/>
      <c r="E440" s="265"/>
      <c r="F440" s="265"/>
      <c r="G440" s="265"/>
      <c r="H440" s="265"/>
      <c r="I440" s="265"/>
      <c r="J440" s="265"/>
      <c r="K440" s="265"/>
      <c r="L440" s="265"/>
      <c r="M440" s="265"/>
      <c r="N440" s="265"/>
      <c r="O440" s="265"/>
      <c r="P440" s="265"/>
      <c r="Q440" s="265"/>
      <c r="R440" s="265"/>
      <c r="S440" s="265"/>
      <c r="T440" s="265"/>
      <c r="U440" s="265"/>
      <c r="V440" s="265"/>
      <c r="W440" s="265"/>
      <c r="X440" s="265"/>
      <c r="Y440" s="265"/>
      <c r="Z440" s="265"/>
      <c r="AA440" s="265"/>
      <c r="AB440" s="265"/>
      <c r="AC440" s="265"/>
      <c r="AD440" s="265"/>
      <c r="AE440" s="265"/>
      <c r="AF440" s="265"/>
      <c r="AG440" s="265"/>
      <c r="AH440" s="267"/>
      <c r="AI440" s="267"/>
    </row>
    <row r="441" spans="1:35" ht="14.25" customHeight="1" x14ac:dyDescent="0.45">
      <c r="A441" s="265"/>
      <c r="B441" s="265"/>
      <c r="C441" s="265"/>
      <c r="D441" s="265"/>
      <c r="E441" s="265"/>
      <c r="F441" s="265"/>
      <c r="G441" s="265"/>
      <c r="H441" s="265"/>
      <c r="I441" s="265"/>
      <c r="J441" s="265"/>
      <c r="K441" s="265"/>
      <c r="L441" s="265"/>
      <c r="M441" s="265"/>
      <c r="N441" s="265"/>
      <c r="O441" s="265"/>
      <c r="P441" s="265"/>
      <c r="Q441" s="265"/>
      <c r="R441" s="265"/>
      <c r="S441" s="265"/>
      <c r="T441" s="265"/>
      <c r="U441" s="265"/>
      <c r="V441" s="265"/>
      <c r="W441" s="265"/>
      <c r="X441" s="265"/>
      <c r="Y441" s="265"/>
      <c r="Z441" s="265"/>
      <c r="AA441" s="265"/>
      <c r="AB441" s="265"/>
      <c r="AC441" s="265"/>
      <c r="AD441" s="265"/>
      <c r="AE441" s="265"/>
      <c r="AF441" s="265"/>
      <c r="AG441" s="265"/>
      <c r="AH441" s="267"/>
      <c r="AI441" s="267"/>
    </row>
    <row r="442" spans="1:35" ht="14.25" customHeight="1" x14ac:dyDescent="0.45">
      <c r="A442" s="265"/>
      <c r="B442" s="265"/>
      <c r="C442" s="265"/>
      <c r="D442" s="265"/>
      <c r="E442" s="265"/>
      <c r="F442" s="265"/>
      <c r="G442" s="265"/>
      <c r="H442" s="265"/>
      <c r="I442" s="265"/>
      <c r="J442" s="265"/>
      <c r="K442" s="265"/>
      <c r="L442" s="265"/>
      <c r="M442" s="265"/>
      <c r="N442" s="265"/>
      <c r="O442" s="265"/>
      <c r="P442" s="265"/>
      <c r="Q442" s="265"/>
      <c r="R442" s="265"/>
      <c r="S442" s="265"/>
      <c r="T442" s="265"/>
      <c r="U442" s="265"/>
      <c r="V442" s="265"/>
      <c r="W442" s="265"/>
      <c r="X442" s="265"/>
      <c r="Y442" s="265"/>
      <c r="Z442" s="265"/>
      <c r="AA442" s="265"/>
      <c r="AB442" s="265"/>
      <c r="AC442" s="265"/>
      <c r="AD442" s="265"/>
      <c r="AE442" s="265"/>
      <c r="AF442" s="265"/>
      <c r="AG442" s="265"/>
      <c r="AH442" s="267"/>
      <c r="AI442" s="267"/>
    </row>
    <row r="443" spans="1:35" ht="14.25" customHeight="1" x14ac:dyDescent="0.45">
      <c r="A443" s="265"/>
      <c r="B443" s="265"/>
      <c r="C443" s="265"/>
      <c r="D443" s="265"/>
      <c r="E443" s="265"/>
      <c r="F443" s="265"/>
      <c r="G443" s="265"/>
      <c r="H443" s="265"/>
      <c r="I443" s="265"/>
      <c r="J443" s="265"/>
      <c r="K443" s="265"/>
      <c r="L443" s="265"/>
      <c r="M443" s="265"/>
      <c r="N443" s="265"/>
      <c r="O443" s="265"/>
      <c r="P443" s="265"/>
      <c r="Q443" s="265"/>
      <c r="R443" s="265"/>
      <c r="S443" s="265"/>
      <c r="T443" s="265"/>
      <c r="U443" s="265"/>
      <c r="V443" s="265"/>
      <c r="W443" s="265"/>
      <c r="X443" s="265"/>
      <c r="Y443" s="265"/>
      <c r="Z443" s="265"/>
      <c r="AA443" s="265"/>
      <c r="AB443" s="265"/>
      <c r="AC443" s="265"/>
      <c r="AD443" s="265"/>
      <c r="AE443" s="265"/>
      <c r="AF443" s="265"/>
      <c r="AG443" s="265"/>
      <c r="AH443" s="267"/>
      <c r="AI443" s="267"/>
    </row>
    <row r="444" spans="1:35" ht="14.25" customHeight="1" x14ac:dyDescent="0.45">
      <c r="A444" s="265"/>
      <c r="B444" s="265"/>
      <c r="C444" s="265"/>
      <c r="D444" s="265"/>
      <c r="E444" s="265"/>
      <c r="F444" s="265"/>
      <c r="G444" s="265"/>
      <c r="H444" s="265"/>
      <c r="I444" s="265"/>
      <c r="J444" s="265"/>
      <c r="K444" s="265"/>
      <c r="L444" s="265"/>
      <c r="M444" s="265"/>
      <c r="N444" s="265"/>
      <c r="O444" s="265"/>
      <c r="P444" s="265"/>
      <c r="Q444" s="265"/>
      <c r="R444" s="265"/>
      <c r="S444" s="265"/>
      <c r="T444" s="265"/>
      <c r="U444" s="265"/>
      <c r="V444" s="265"/>
      <c r="W444" s="265"/>
      <c r="X444" s="265"/>
      <c r="Y444" s="265"/>
      <c r="Z444" s="265"/>
      <c r="AA444" s="265"/>
      <c r="AB444" s="265"/>
      <c r="AC444" s="265"/>
      <c r="AD444" s="265"/>
      <c r="AE444" s="265"/>
      <c r="AF444" s="265"/>
      <c r="AG444" s="265"/>
      <c r="AH444" s="267"/>
      <c r="AI444" s="267"/>
    </row>
    <row r="445" spans="1:35" ht="14.25" customHeight="1" x14ac:dyDescent="0.45">
      <c r="A445" s="265"/>
      <c r="B445" s="265"/>
      <c r="C445" s="265"/>
      <c r="D445" s="265"/>
      <c r="E445" s="265"/>
      <c r="F445" s="265"/>
      <c r="G445" s="265"/>
      <c r="H445" s="265"/>
      <c r="I445" s="265"/>
      <c r="J445" s="265"/>
      <c r="K445" s="265"/>
      <c r="L445" s="265"/>
      <c r="M445" s="265"/>
      <c r="N445" s="265"/>
      <c r="O445" s="265"/>
      <c r="P445" s="265"/>
      <c r="Q445" s="265"/>
      <c r="R445" s="265"/>
      <c r="S445" s="265"/>
      <c r="T445" s="265"/>
      <c r="U445" s="265"/>
      <c r="V445" s="265"/>
      <c r="W445" s="265"/>
      <c r="X445" s="265"/>
      <c r="Y445" s="265"/>
      <c r="Z445" s="265"/>
      <c r="AA445" s="265"/>
      <c r="AB445" s="265"/>
      <c r="AC445" s="265"/>
      <c r="AD445" s="265"/>
      <c r="AE445" s="265"/>
      <c r="AF445" s="265"/>
      <c r="AG445" s="265"/>
      <c r="AH445" s="267"/>
      <c r="AI445" s="267"/>
    </row>
    <row r="446" spans="1:35" ht="14.25" customHeight="1" x14ac:dyDescent="0.45">
      <c r="A446" s="265"/>
      <c r="B446" s="265"/>
      <c r="C446" s="265"/>
      <c r="D446" s="265"/>
      <c r="E446" s="265"/>
      <c r="F446" s="265"/>
      <c r="G446" s="265"/>
      <c r="H446" s="265"/>
      <c r="I446" s="265"/>
      <c r="J446" s="265"/>
      <c r="K446" s="265"/>
      <c r="L446" s="265"/>
      <c r="M446" s="265"/>
      <c r="N446" s="265"/>
      <c r="O446" s="265"/>
      <c r="P446" s="265"/>
      <c r="Q446" s="265"/>
      <c r="R446" s="265"/>
      <c r="S446" s="265"/>
      <c r="T446" s="265"/>
      <c r="U446" s="265"/>
      <c r="V446" s="265"/>
      <c r="W446" s="265"/>
      <c r="X446" s="265"/>
      <c r="Y446" s="265"/>
      <c r="Z446" s="265"/>
      <c r="AA446" s="265"/>
      <c r="AB446" s="265"/>
      <c r="AC446" s="265"/>
      <c r="AD446" s="265"/>
      <c r="AE446" s="265"/>
      <c r="AF446" s="265"/>
      <c r="AG446" s="265"/>
      <c r="AH446" s="267"/>
      <c r="AI446" s="267"/>
    </row>
    <row r="447" spans="1:35" ht="14.25" customHeight="1" x14ac:dyDescent="0.45">
      <c r="A447" s="265"/>
      <c r="B447" s="265"/>
      <c r="C447" s="265"/>
      <c r="D447" s="265"/>
      <c r="E447" s="265"/>
      <c r="F447" s="265"/>
      <c r="G447" s="265"/>
      <c r="H447" s="265"/>
      <c r="I447" s="265"/>
      <c r="J447" s="265"/>
      <c r="K447" s="265"/>
      <c r="L447" s="265"/>
      <c r="M447" s="265"/>
      <c r="N447" s="265"/>
      <c r="O447" s="265"/>
      <c r="P447" s="265"/>
      <c r="Q447" s="265"/>
      <c r="R447" s="265"/>
      <c r="S447" s="265"/>
      <c r="T447" s="265"/>
      <c r="U447" s="265"/>
      <c r="V447" s="265"/>
      <c r="W447" s="265"/>
      <c r="X447" s="265"/>
      <c r="Y447" s="265"/>
      <c r="Z447" s="265"/>
      <c r="AA447" s="265"/>
      <c r="AB447" s="265"/>
      <c r="AC447" s="265"/>
      <c r="AD447" s="265"/>
      <c r="AE447" s="265"/>
      <c r="AF447" s="265"/>
      <c r="AG447" s="265"/>
      <c r="AH447" s="267"/>
      <c r="AI447" s="267"/>
    </row>
    <row r="448" spans="1:35" ht="14.25" customHeight="1" x14ac:dyDescent="0.45">
      <c r="A448" s="265"/>
      <c r="B448" s="265"/>
      <c r="C448" s="265"/>
      <c r="D448" s="265"/>
      <c r="E448" s="265"/>
      <c r="F448" s="265"/>
      <c r="G448" s="265"/>
      <c r="H448" s="265"/>
      <c r="I448" s="265"/>
      <c r="J448" s="265"/>
      <c r="K448" s="265"/>
      <c r="L448" s="265"/>
      <c r="M448" s="265"/>
      <c r="N448" s="265"/>
      <c r="O448" s="265"/>
      <c r="P448" s="265"/>
      <c r="Q448" s="265"/>
      <c r="R448" s="265"/>
      <c r="S448" s="265"/>
      <c r="T448" s="265"/>
      <c r="U448" s="265"/>
      <c r="V448" s="265"/>
      <c r="W448" s="265"/>
      <c r="X448" s="265"/>
      <c r="Y448" s="265"/>
      <c r="Z448" s="265"/>
      <c r="AA448" s="265"/>
      <c r="AB448" s="265"/>
      <c r="AC448" s="265"/>
      <c r="AD448" s="265"/>
      <c r="AE448" s="265"/>
      <c r="AF448" s="265"/>
      <c r="AG448" s="265"/>
      <c r="AH448" s="267"/>
      <c r="AI448" s="267"/>
    </row>
  </sheetData>
  <mergeCells count="1226">
    <mergeCell ref="I151:I152"/>
    <mergeCell ref="J151:J152"/>
    <mergeCell ref="C151:C152"/>
    <mergeCell ref="D151:D152"/>
    <mergeCell ref="E151:E152"/>
    <mergeCell ref="F151:F152"/>
    <mergeCell ref="G151:G152"/>
    <mergeCell ref="H151:H152"/>
    <mergeCell ref="I147:I148"/>
    <mergeCell ref="J147:J148"/>
    <mergeCell ref="C149:C150"/>
    <mergeCell ref="D149:D150"/>
    <mergeCell ref="E149:E150"/>
    <mergeCell ref="F149:F150"/>
    <mergeCell ref="G149:G150"/>
    <mergeCell ref="H149:H150"/>
    <mergeCell ref="I149:I150"/>
    <mergeCell ref="J149:J150"/>
    <mergeCell ref="C147:C148"/>
    <mergeCell ref="D147:D148"/>
    <mergeCell ref="E147:E148"/>
    <mergeCell ref="F147:F148"/>
    <mergeCell ref="G147:G148"/>
    <mergeCell ref="H147:H148"/>
    <mergeCell ref="CC129:CF130"/>
    <mergeCell ref="CL129:CL130"/>
    <mergeCell ref="CM129:CM130"/>
    <mergeCell ref="CN129:CN130"/>
    <mergeCell ref="CO129:CO130"/>
    <mergeCell ref="CP129:CP130"/>
    <mergeCell ref="BW129:BW130"/>
    <mergeCell ref="BX129:BX130"/>
    <mergeCell ref="BY129:BY130"/>
    <mergeCell ref="BZ129:BZ130"/>
    <mergeCell ref="CA129:CA130"/>
    <mergeCell ref="CB129:CB130"/>
    <mergeCell ref="BD129:BD130"/>
    <mergeCell ref="BE129:BE130"/>
    <mergeCell ref="BF129:BF130"/>
    <mergeCell ref="BG129:BG130"/>
    <mergeCell ref="BH129:BH130"/>
    <mergeCell ref="BI129:BI130"/>
    <mergeCell ref="AP129:AP130"/>
    <mergeCell ref="AQ129:AQ130"/>
    <mergeCell ref="AR129:AR130"/>
    <mergeCell ref="AS129:AS130"/>
    <mergeCell ref="AT129:AW130"/>
    <mergeCell ref="BC129:BC130"/>
    <mergeCell ref="W129:W130"/>
    <mergeCell ref="X129:X130"/>
    <mergeCell ref="Y129:Y130"/>
    <mergeCell ref="Z129:Z130"/>
    <mergeCell ref="AA129:AA130"/>
    <mergeCell ref="AB129:AE130"/>
    <mergeCell ref="I129:I130"/>
    <mergeCell ref="J129:J130"/>
    <mergeCell ref="K129:N130"/>
    <mergeCell ref="T129:T130"/>
    <mergeCell ref="U129:U130"/>
    <mergeCell ref="V129:V130"/>
    <mergeCell ref="C129:C130"/>
    <mergeCell ref="D129:D130"/>
    <mergeCell ref="E129:E130"/>
    <mergeCell ref="F129:F130"/>
    <mergeCell ref="G129:G130"/>
    <mergeCell ref="H129:H130"/>
    <mergeCell ref="CO124:CO125"/>
    <mergeCell ref="CP124:CP125"/>
    <mergeCell ref="CQ124:CQ125"/>
    <mergeCell ref="CR124:CR125"/>
    <mergeCell ref="CS124:CS125"/>
    <mergeCell ref="CT124:CW125"/>
    <mergeCell ref="BW124:BW125"/>
    <mergeCell ref="BX124:BX125"/>
    <mergeCell ref="BY124:BY125"/>
    <mergeCell ref="BZ124:BZ125"/>
    <mergeCell ref="CA124:CA125"/>
    <mergeCell ref="CB124:CB125"/>
    <mergeCell ref="BH124:BH125"/>
    <mergeCell ref="BI124:BI125"/>
    <mergeCell ref="BJ124:BJ125"/>
    <mergeCell ref="BK124:BN125"/>
    <mergeCell ref="BU124:BU125"/>
    <mergeCell ref="BV124:BV125"/>
    <mergeCell ref="AT124:AW125"/>
    <mergeCell ref="BC124:BC125"/>
    <mergeCell ref="BD124:BD125"/>
    <mergeCell ref="BE124:BE125"/>
    <mergeCell ref="BF124:BF125"/>
    <mergeCell ref="BG124:BG125"/>
    <mergeCell ref="AA124:AA125"/>
    <mergeCell ref="AB124:AE125"/>
    <mergeCell ref="AL124:AL125"/>
    <mergeCell ref="AM124:AM125"/>
    <mergeCell ref="AN124:AN125"/>
    <mergeCell ref="AO124:AO125"/>
    <mergeCell ref="U124:U125"/>
    <mergeCell ref="V124:V125"/>
    <mergeCell ref="W124:W125"/>
    <mergeCell ref="X124:X125"/>
    <mergeCell ref="Y124:Y125"/>
    <mergeCell ref="Z124:Z125"/>
    <mergeCell ref="C124:C125"/>
    <mergeCell ref="D124:D125"/>
    <mergeCell ref="E124:E125"/>
    <mergeCell ref="F124:F125"/>
    <mergeCell ref="G124:G125"/>
    <mergeCell ref="H124:H125"/>
    <mergeCell ref="CP118:CP119"/>
    <mergeCell ref="CQ118:CQ119"/>
    <mergeCell ref="CR118:CR119"/>
    <mergeCell ref="CS118:CS119"/>
    <mergeCell ref="CT118:CW119"/>
    <mergeCell ref="CX118:CX131"/>
    <mergeCell ref="CQ129:CQ130"/>
    <mergeCell ref="CR129:CR130"/>
    <mergeCell ref="CS129:CS130"/>
    <mergeCell ref="CT129:CW130"/>
    <mergeCell ref="CC118:CF119"/>
    <mergeCell ref="CG118:CG131"/>
    <mergeCell ref="CL118:CL119"/>
    <mergeCell ref="CM118:CM119"/>
    <mergeCell ref="CN118:CN119"/>
    <mergeCell ref="CO118:CO119"/>
    <mergeCell ref="CC124:CF125"/>
    <mergeCell ref="CL124:CL125"/>
    <mergeCell ref="CM124:CM125"/>
    <mergeCell ref="CN124:CN125"/>
    <mergeCell ref="BW118:BW119"/>
    <mergeCell ref="BX118:BX119"/>
    <mergeCell ref="BY118:BY119"/>
    <mergeCell ref="BZ118:BZ119"/>
    <mergeCell ref="CA118:CA119"/>
    <mergeCell ref="CB118:CB119"/>
    <mergeCell ref="BI118:BI119"/>
    <mergeCell ref="BJ118:BJ119"/>
    <mergeCell ref="BK118:BN119"/>
    <mergeCell ref="BO118:BO131"/>
    <mergeCell ref="BU118:BU119"/>
    <mergeCell ref="BV118:BV119"/>
    <mergeCell ref="BJ129:BJ130"/>
    <mergeCell ref="BK129:BN130"/>
    <mergeCell ref="BU129:BU130"/>
    <mergeCell ref="BV129:BV130"/>
    <mergeCell ref="BC118:BC119"/>
    <mergeCell ref="BD118:BD119"/>
    <mergeCell ref="BE118:BE119"/>
    <mergeCell ref="BF118:BF119"/>
    <mergeCell ref="BG118:BG119"/>
    <mergeCell ref="BH118:BH119"/>
    <mergeCell ref="AP118:AP119"/>
    <mergeCell ref="AQ118:AQ119"/>
    <mergeCell ref="AR118:AR119"/>
    <mergeCell ref="AS118:AS119"/>
    <mergeCell ref="AT118:AW119"/>
    <mergeCell ref="AX118:AX131"/>
    <mergeCell ref="AP124:AP125"/>
    <mergeCell ref="AQ124:AQ125"/>
    <mergeCell ref="AR124:AR125"/>
    <mergeCell ref="AS124:AS125"/>
    <mergeCell ref="AB118:AE119"/>
    <mergeCell ref="AF118:AF131"/>
    <mergeCell ref="AL118:AL119"/>
    <mergeCell ref="AM118:AM119"/>
    <mergeCell ref="AN118:AN119"/>
    <mergeCell ref="AO118:AO119"/>
    <mergeCell ref="AL129:AL130"/>
    <mergeCell ref="AM129:AM130"/>
    <mergeCell ref="AN129:AN130"/>
    <mergeCell ref="AO129:AO130"/>
    <mergeCell ref="V118:V119"/>
    <mergeCell ref="W118:W119"/>
    <mergeCell ref="X118:X119"/>
    <mergeCell ref="Y118:Y119"/>
    <mergeCell ref="Z118:Z119"/>
    <mergeCell ref="AA118:AA119"/>
    <mergeCell ref="I118:I119"/>
    <mergeCell ref="J118:J119"/>
    <mergeCell ref="K118:N119"/>
    <mergeCell ref="O118:O131"/>
    <mergeCell ref="T118:T119"/>
    <mergeCell ref="U118:U119"/>
    <mergeCell ref="I124:I125"/>
    <mergeCell ref="J124:J125"/>
    <mergeCell ref="K124:N125"/>
    <mergeCell ref="T124:T125"/>
    <mergeCell ref="C118:C119"/>
    <mergeCell ref="D118:D119"/>
    <mergeCell ref="E118:E119"/>
    <mergeCell ref="F118:F119"/>
    <mergeCell ref="G118:G119"/>
    <mergeCell ref="H118:H119"/>
    <mergeCell ref="CG115:CG117"/>
    <mergeCell ref="CT115:CT117"/>
    <mergeCell ref="CU115:CU117"/>
    <mergeCell ref="CV115:CV117"/>
    <mergeCell ref="CW115:CW117"/>
    <mergeCell ref="CX115:CX117"/>
    <mergeCell ref="BN115:BN117"/>
    <mergeCell ref="BO115:BO117"/>
    <mergeCell ref="CC115:CC117"/>
    <mergeCell ref="CD115:CD117"/>
    <mergeCell ref="CE115:CE117"/>
    <mergeCell ref="CF115:CF117"/>
    <mergeCell ref="AV115:AV117"/>
    <mergeCell ref="AW115:AW117"/>
    <mergeCell ref="AX115:AX117"/>
    <mergeCell ref="BK115:BK117"/>
    <mergeCell ref="BL115:BL117"/>
    <mergeCell ref="BM115:BM117"/>
    <mergeCell ref="AC115:AC117"/>
    <mergeCell ref="AD115:AD117"/>
    <mergeCell ref="AE115:AE117"/>
    <mergeCell ref="AF115:AF117"/>
    <mergeCell ref="AT115:AT117"/>
    <mergeCell ref="AU115:AU117"/>
    <mergeCell ref="K115:K117"/>
    <mergeCell ref="L115:L117"/>
    <mergeCell ref="M115:M117"/>
    <mergeCell ref="N115:N117"/>
    <mergeCell ref="O115:O117"/>
    <mergeCell ref="AB115:AB117"/>
    <mergeCell ref="CC108:CF109"/>
    <mergeCell ref="CL108:CL109"/>
    <mergeCell ref="CM108:CM109"/>
    <mergeCell ref="CN108:CN109"/>
    <mergeCell ref="CO108:CO109"/>
    <mergeCell ref="CP108:CP109"/>
    <mergeCell ref="BW108:BW109"/>
    <mergeCell ref="BX108:BX109"/>
    <mergeCell ref="BY108:BY109"/>
    <mergeCell ref="BZ108:BZ109"/>
    <mergeCell ref="CA108:CA109"/>
    <mergeCell ref="CB108:CB109"/>
    <mergeCell ref="BD108:BD109"/>
    <mergeCell ref="BE108:BE109"/>
    <mergeCell ref="BF108:BF109"/>
    <mergeCell ref="BG108:BG109"/>
    <mergeCell ref="BH108:BH109"/>
    <mergeCell ref="BI108:BI109"/>
    <mergeCell ref="AP108:AP109"/>
    <mergeCell ref="AQ108:AQ109"/>
    <mergeCell ref="AR108:AR109"/>
    <mergeCell ref="AS108:AS109"/>
    <mergeCell ref="AT108:AW109"/>
    <mergeCell ref="BC108:BC109"/>
    <mergeCell ref="W108:W109"/>
    <mergeCell ref="X108:X109"/>
    <mergeCell ref="Y108:Y109"/>
    <mergeCell ref="Z108:Z109"/>
    <mergeCell ref="AA108:AA109"/>
    <mergeCell ref="AB108:AE109"/>
    <mergeCell ref="I108:I109"/>
    <mergeCell ref="J108:J109"/>
    <mergeCell ref="K108:N109"/>
    <mergeCell ref="T108:T109"/>
    <mergeCell ref="U108:U109"/>
    <mergeCell ref="V108:V109"/>
    <mergeCell ref="C108:C109"/>
    <mergeCell ref="D108:D109"/>
    <mergeCell ref="E108:E109"/>
    <mergeCell ref="F108:F109"/>
    <mergeCell ref="G108:G109"/>
    <mergeCell ref="H108:H109"/>
    <mergeCell ref="CO103:CO104"/>
    <mergeCell ref="CP103:CP104"/>
    <mergeCell ref="CQ103:CQ104"/>
    <mergeCell ref="CR103:CR104"/>
    <mergeCell ref="CS103:CS104"/>
    <mergeCell ref="CT103:CW104"/>
    <mergeCell ref="BW103:BW104"/>
    <mergeCell ref="BX103:BX104"/>
    <mergeCell ref="BY103:BY104"/>
    <mergeCell ref="BZ103:BZ104"/>
    <mergeCell ref="CA103:CA104"/>
    <mergeCell ref="CB103:CB104"/>
    <mergeCell ref="BH103:BH104"/>
    <mergeCell ref="BI103:BI104"/>
    <mergeCell ref="BJ103:BJ104"/>
    <mergeCell ref="BK103:BN104"/>
    <mergeCell ref="BU103:BU104"/>
    <mergeCell ref="BV103:BV104"/>
    <mergeCell ref="AT103:AW104"/>
    <mergeCell ref="BC103:BC104"/>
    <mergeCell ref="BD103:BD104"/>
    <mergeCell ref="BE103:BE104"/>
    <mergeCell ref="BF103:BF104"/>
    <mergeCell ref="BG103:BG104"/>
    <mergeCell ref="AA103:AA104"/>
    <mergeCell ref="AB103:AE104"/>
    <mergeCell ref="AL103:AL104"/>
    <mergeCell ref="AM103:AM104"/>
    <mergeCell ref="AN103:AN104"/>
    <mergeCell ref="AO103:AO104"/>
    <mergeCell ref="U103:U104"/>
    <mergeCell ref="V103:V104"/>
    <mergeCell ref="W103:W104"/>
    <mergeCell ref="X103:X104"/>
    <mergeCell ref="Y103:Y104"/>
    <mergeCell ref="Z103:Z104"/>
    <mergeCell ref="C103:C104"/>
    <mergeCell ref="D103:D104"/>
    <mergeCell ref="E103:E104"/>
    <mergeCell ref="F103:F104"/>
    <mergeCell ref="G103:G104"/>
    <mergeCell ref="H103:H104"/>
    <mergeCell ref="CP97:CP98"/>
    <mergeCell ref="CQ97:CQ98"/>
    <mergeCell ref="CR97:CR98"/>
    <mergeCell ref="CS97:CS98"/>
    <mergeCell ref="CT97:CW98"/>
    <mergeCell ref="CX97:CX110"/>
    <mergeCell ref="CQ108:CQ109"/>
    <mergeCell ref="CR108:CR109"/>
    <mergeCell ref="CS108:CS109"/>
    <mergeCell ref="CT108:CW109"/>
    <mergeCell ref="CC97:CF98"/>
    <mergeCell ref="CG97:CG110"/>
    <mergeCell ref="CL97:CL98"/>
    <mergeCell ref="CM97:CM98"/>
    <mergeCell ref="CN97:CN98"/>
    <mergeCell ref="CO97:CO98"/>
    <mergeCell ref="CC103:CF104"/>
    <mergeCell ref="CL103:CL104"/>
    <mergeCell ref="CM103:CM104"/>
    <mergeCell ref="CN103:CN104"/>
    <mergeCell ref="BW97:BW98"/>
    <mergeCell ref="BX97:BX98"/>
    <mergeCell ref="BY97:BY98"/>
    <mergeCell ref="BZ97:BZ98"/>
    <mergeCell ref="CA97:CA98"/>
    <mergeCell ref="CB97:CB98"/>
    <mergeCell ref="BI97:BI98"/>
    <mergeCell ref="BJ97:BJ98"/>
    <mergeCell ref="BK97:BN98"/>
    <mergeCell ref="BO97:BO110"/>
    <mergeCell ref="BU97:BU98"/>
    <mergeCell ref="BV97:BV98"/>
    <mergeCell ref="BJ108:BJ109"/>
    <mergeCell ref="BK108:BN109"/>
    <mergeCell ref="BU108:BU109"/>
    <mergeCell ref="BV108:BV109"/>
    <mergeCell ref="BC97:BC98"/>
    <mergeCell ref="BD97:BD98"/>
    <mergeCell ref="BE97:BE98"/>
    <mergeCell ref="BF97:BF98"/>
    <mergeCell ref="BG97:BG98"/>
    <mergeCell ref="BH97:BH98"/>
    <mergeCell ref="AP97:AP98"/>
    <mergeCell ref="AQ97:AQ98"/>
    <mergeCell ref="AR97:AR98"/>
    <mergeCell ref="AS97:AS98"/>
    <mergeCell ref="AT97:AW98"/>
    <mergeCell ref="AX97:AX110"/>
    <mergeCell ref="AP103:AP104"/>
    <mergeCell ref="AQ103:AQ104"/>
    <mergeCell ref="AR103:AR104"/>
    <mergeCell ref="AS103:AS104"/>
    <mergeCell ref="AB97:AE98"/>
    <mergeCell ref="AF97:AF110"/>
    <mergeCell ref="AL97:AL98"/>
    <mergeCell ref="AM97:AM98"/>
    <mergeCell ref="AN97:AN98"/>
    <mergeCell ref="AO97:AO98"/>
    <mergeCell ref="AL108:AL109"/>
    <mergeCell ref="AM108:AM109"/>
    <mergeCell ref="AN108:AN109"/>
    <mergeCell ref="AO108:AO109"/>
    <mergeCell ref="V97:V98"/>
    <mergeCell ref="W97:W98"/>
    <mergeCell ref="X97:X98"/>
    <mergeCell ref="Y97:Y98"/>
    <mergeCell ref="Z97:Z98"/>
    <mergeCell ref="AA97:AA98"/>
    <mergeCell ref="I97:I98"/>
    <mergeCell ref="J97:J98"/>
    <mergeCell ref="K97:N98"/>
    <mergeCell ref="O97:O110"/>
    <mergeCell ref="T97:T98"/>
    <mergeCell ref="U97:U98"/>
    <mergeCell ref="I103:I104"/>
    <mergeCell ref="J103:J104"/>
    <mergeCell ref="K103:N104"/>
    <mergeCell ref="T103:T104"/>
    <mergeCell ref="C97:C98"/>
    <mergeCell ref="D97:D98"/>
    <mergeCell ref="E97:E98"/>
    <mergeCell ref="F97:F98"/>
    <mergeCell ref="G97:G98"/>
    <mergeCell ref="H97:H98"/>
    <mergeCell ref="CG94:CG96"/>
    <mergeCell ref="CT94:CT96"/>
    <mergeCell ref="CU94:CU96"/>
    <mergeCell ref="CV94:CV96"/>
    <mergeCell ref="CW94:CW96"/>
    <mergeCell ref="CX94:CX96"/>
    <mergeCell ref="BN94:BN96"/>
    <mergeCell ref="BO94:BO96"/>
    <mergeCell ref="CC94:CC96"/>
    <mergeCell ref="CD94:CD96"/>
    <mergeCell ref="CE94:CE96"/>
    <mergeCell ref="CF94:CF96"/>
    <mergeCell ref="AV94:AV96"/>
    <mergeCell ref="AW94:AW96"/>
    <mergeCell ref="AX94:AX96"/>
    <mergeCell ref="BK94:BK96"/>
    <mergeCell ref="BL94:BL96"/>
    <mergeCell ref="BM94:BM96"/>
    <mergeCell ref="AC94:AC96"/>
    <mergeCell ref="AD94:AD96"/>
    <mergeCell ref="AE94:AE96"/>
    <mergeCell ref="AF94:AF96"/>
    <mergeCell ref="AT94:AT96"/>
    <mergeCell ref="AU94:AU96"/>
    <mergeCell ref="K94:K96"/>
    <mergeCell ref="L94:L96"/>
    <mergeCell ref="M94:M96"/>
    <mergeCell ref="N94:N96"/>
    <mergeCell ref="O94:O96"/>
    <mergeCell ref="AB94:AB96"/>
    <mergeCell ref="CC87:CF88"/>
    <mergeCell ref="CL87:CL88"/>
    <mergeCell ref="CM87:CM88"/>
    <mergeCell ref="CN87:CN88"/>
    <mergeCell ref="CO87:CO88"/>
    <mergeCell ref="CP87:CP88"/>
    <mergeCell ref="BW87:BW88"/>
    <mergeCell ref="BX87:BX88"/>
    <mergeCell ref="BY87:BY88"/>
    <mergeCell ref="BZ87:BZ88"/>
    <mergeCell ref="CA87:CA88"/>
    <mergeCell ref="CB87:CB88"/>
    <mergeCell ref="BD87:BD88"/>
    <mergeCell ref="BE87:BE88"/>
    <mergeCell ref="BF87:BF88"/>
    <mergeCell ref="BG87:BG88"/>
    <mergeCell ref="BH87:BH88"/>
    <mergeCell ref="BI87:BI88"/>
    <mergeCell ref="AP87:AP88"/>
    <mergeCell ref="AQ87:AQ88"/>
    <mergeCell ref="AR87:AR88"/>
    <mergeCell ref="AS87:AS88"/>
    <mergeCell ref="AT87:AW88"/>
    <mergeCell ref="BC87:BC88"/>
    <mergeCell ref="W87:W88"/>
    <mergeCell ref="X87:X88"/>
    <mergeCell ref="Y87:Y88"/>
    <mergeCell ref="Z87:Z88"/>
    <mergeCell ref="AA87:AA88"/>
    <mergeCell ref="AB87:AE88"/>
    <mergeCell ref="I87:I88"/>
    <mergeCell ref="J87:J88"/>
    <mergeCell ref="K87:N88"/>
    <mergeCell ref="T87:T88"/>
    <mergeCell ref="U87:U88"/>
    <mergeCell ref="V87:V88"/>
    <mergeCell ref="C87:C88"/>
    <mergeCell ref="D87:D88"/>
    <mergeCell ref="E87:E88"/>
    <mergeCell ref="F87:F88"/>
    <mergeCell ref="G87:G88"/>
    <mergeCell ref="H87:H88"/>
    <mergeCell ref="CO82:CO83"/>
    <mergeCell ref="CP82:CP83"/>
    <mergeCell ref="CQ82:CQ83"/>
    <mergeCell ref="CR82:CR83"/>
    <mergeCell ref="CS82:CS83"/>
    <mergeCell ref="CT82:CW83"/>
    <mergeCell ref="BW82:BW83"/>
    <mergeCell ref="BX82:BX83"/>
    <mergeCell ref="BY82:BY83"/>
    <mergeCell ref="BZ82:BZ83"/>
    <mergeCell ref="CA82:CA83"/>
    <mergeCell ref="CB82:CB83"/>
    <mergeCell ref="BH82:BH83"/>
    <mergeCell ref="BI82:BI83"/>
    <mergeCell ref="BJ82:BJ83"/>
    <mergeCell ref="BK82:BN83"/>
    <mergeCell ref="BU82:BU83"/>
    <mergeCell ref="BV82:BV83"/>
    <mergeCell ref="AT82:AW83"/>
    <mergeCell ref="BC82:BC83"/>
    <mergeCell ref="BD82:BD83"/>
    <mergeCell ref="BE82:BE83"/>
    <mergeCell ref="BF82:BF83"/>
    <mergeCell ref="BG82:BG83"/>
    <mergeCell ref="AA82:AA83"/>
    <mergeCell ref="AB82:AE83"/>
    <mergeCell ref="AL82:AL83"/>
    <mergeCell ref="AM82:AM83"/>
    <mergeCell ref="AN82:AN83"/>
    <mergeCell ref="AO82:AO83"/>
    <mergeCell ref="U82:U83"/>
    <mergeCell ref="V82:V83"/>
    <mergeCell ref="W82:W83"/>
    <mergeCell ref="X82:X83"/>
    <mergeCell ref="Y82:Y83"/>
    <mergeCell ref="Z82:Z83"/>
    <mergeCell ref="C82:C83"/>
    <mergeCell ref="D82:D83"/>
    <mergeCell ref="E82:E83"/>
    <mergeCell ref="F82:F83"/>
    <mergeCell ref="G82:G83"/>
    <mergeCell ref="H82:H83"/>
    <mergeCell ref="CP76:CP77"/>
    <mergeCell ref="CQ76:CQ77"/>
    <mergeCell ref="CR76:CR77"/>
    <mergeCell ref="CS76:CS77"/>
    <mergeCell ref="CT76:CW77"/>
    <mergeCell ref="CX76:CX89"/>
    <mergeCell ref="CQ87:CQ88"/>
    <mergeCell ref="CR87:CR88"/>
    <mergeCell ref="CS87:CS88"/>
    <mergeCell ref="CT87:CW88"/>
    <mergeCell ref="CC76:CF77"/>
    <mergeCell ref="CG76:CG89"/>
    <mergeCell ref="CL76:CL77"/>
    <mergeCell ref="CM76:CM77"/>
    <mergeCell ref="CN76:CN77"/>
    <mergeCell ref="CO76:CO77"/>
    <mergeCell ref="CC82:CF83"/>
    <mergeCell ref="CL82:CL83"/>
    <mergeCell ref="CM82:CM83"/>
    <mergeCell ref="CN82:CN83"/>
    <mergeCell ref="BW76:BW77"/>
    <mergeCell ref="BX76:BX77"/>
    <mergeCell ref="BY76:BY77"/>
    <mergeCell ref="BZ76:BZ77"/>
    <mergeCell ref="CA76:CA77"/>
    <mergeCell ref="CB76:CB77"/>
    <mergeCell ref="BI76:BI77"/>
    <mergeCell ref="BJ76:BJ77"/>
    <mergeCell ref="BK76:BN77"/>
    <mergeCell ref="BO76:BO89"/>
    <mergeCell ref="BU76:BU77"/>
    <mergeCell ref="BV76:BV77"/>
    <mergeCell ref="BJ87:BJ88"/>
    <mergeCell ref="BK87:BN88"/>
    <mergeCell ref="BU87:BU88"/>
    <mergeCell ref="BV87:BV88"/>
    <mergeCell ref="BC76:BC77"/>
    <mergeCell ref="BD76:BD77"/>
    <mergeCell ref="BE76:BE77"/>
    <mergeCell ref="BF76:BF77"/>
    <mergeCell ref="BG76:BG77"/>
    <mergeCell ref="BH76:BH77"/>
    <mergeCell ref="AP76:AP77"/>
    <mergeCell ref="AQ76:AQ77"/>
    <mergeCell ref="AR76:AR77"/>
    <mergeCell ref="AS76:AS77"/>
    <mergeCell ref="AT76:AW77"/>
    <mergeCell ref="AX76:AX89"/>
    <mergeCell ref="AP82:AP83"/>
    <mergeCell ref="AQ82:AQ83"/>
    <mergeCell ref="AR82:AR83"/>
    <mergeCell ref="AS82:AS83"/>
    <mergeCell ref="AB76:AE77"/>
    <mergeCell ref="AF76:AF89"/>
    <mergeCell ref="AL76:AL77"/>
    <mergeCell ref="AM76:AM77"/>
    <mergeCell ref="AN76:AN77"/>
    <mergeCell ref="AO76:AO77"/>
    <mergeCell ref="AL87:AL88"/>
    <mergeCell ref="AM87:AM88"/>
    <mergeCell ref="AN87:AN88"/>
    <mergeCell ref="AO87:AO88"/>
    <mergeCell ref="V76:V77"/>
    <mergeCell ref="W76:W77"/>
    <mergeCell ref="X76:X77"/>
    <mergeCell ref="Y76:Y77"/>
    <mergeCell ref="Z76:Z77"/>
    <mergeCell ref="AA76:AA77"/>
    <mergeCell ref="I76:I77"/>
    <mergeCell ref="J76:J77"/>
    <mergeCell ref="K76:N77"/>
    <mergeCell ref="O76:O89"/>
    <mergeCell ref="T76:T77"/>
    <mergeCell ref="U76:U77"/>
    <mergeCell ref="I82:I83"/>
    <mergeCell ref="J82:J83"/>
    <mergeCell ref="K82:N83"/>
    <mergeCell ref="T82:T83"/>
    <mergeCell ref="C76:C77"/>
    <mergeCell ref="D76:D77"/>
    <mergeCell ref="E76:E77"/>
    <mergeCell ref="F76:F77"/>
    <mergeCell ref="G76:G77"/>
    <mergeCell ref="H76:H77"/>
    <mergeCell ref="CG73:CG75"/>
    <mergeCell ref="CT73:CT75"/>
    <mergeCell ref="CU73:CU75"/>
    <mergeCell ref="CV73:CV75"/>
    <mergeCell ref="CW73:CW75"/>
    <mergeCell ref="CX73:CX75"/>
    <mergeCell ref="BN73:BN75"/>
    <mergeCell ref="BO73:BO75"/>
    <mergeCell ref="CC73:CC75"/>
    <mergeCell ref="CD73:CD75"/>
    <mergeCell ref="CE73:CE75"/>
    <mergeCell ref="CF73:CF75"/>
    <mergeCell ref="AV73:AV75"/>
    <mergeCell ref="AW73:AW75"/>
    <mergeCell ref="AX73:AX75"/>
    <mergeCell ref="BK73:BK75"/>
    <mergeCell ref="BL73:BL75"/>
    <mergeCell ref="BM73:BM75"/>
    <mergeCell ref="AC73:AC75"/>
    <mergeCell ref="AD73:AD75"/>
    <mergeCell ref="AE73:AE75"/>
    <mergeCell ref="AF73:AF75"/>
    <mergeCell ref="AT73:AT75"/>
    <mergeCell ref="AU73:AU75"/>
    <mergeCell ref="CQ66:CQ67"/>
    <mergeCell ref="CR66:CR67"/>
    <mergeCell ref="CS66:CS67"/>
    <mergeCell ref="CT66:CW67"/>
    <mergeCell ref="K73:K75"/>
    <mergeCell ref="L73:L75"/>
    <mergeCell ref="M73:M75"/>
    <mergeCell ref="N73:N75"/>
    <mergeCell ref="O73:O75"/>
    <mergeCell ref="AB73:AB75"/>
    <mergeCell ref="BY66:BY67"/>
    <mergeCell ref="BZ66:BZ67"/>
    <mergeCell ref="CA66:CA67"/>
    <mergeCell ref="CB66:CB67"/>
    <mergeCell ref="CC66:CF67"/>
    <mergeCell ref="CL66:CL67"/>
    <mergeCell ref="BJ66:BJ67"/>
    <mergeCell ref="BK66:BN67"/>
    <mergeCell ref="BU66:BU67"/>
    <mergeCell ref="BV66:BV67"/>
    <mergeCell ref="BW66:BW67"/>
    <mergeCell ref="BX66:BX67"/>
    <mergeCell ref="BD66:BD67"/>
    <mergeCell ref="BE66:BE67"/>
    <mergeCell ref="BF66:BF67"/>
    <mergeCell ref="BG66:BG67"/>
    <mergeCell ref="BH66:BH67"/>
    <mergeCell ref="BI66:BI67"/>
    <mergeCell ref="AL66:AL67"/>
    <mergeCell ref="AM66:AM67"/>
    <mergeCell ref="AN66:AN67"/>
    <mergeCell ref="AO66:AO67"/>
    <mergeCell ref="AP66:AP67"/>
    <mergeCell ref="AQ66:AQ67"/>
    <mergeCell ref="W66:W67"/>
    <mergeCell ref="X66:X67"/>
    <mergeCell ref="Y66:Y67"/>
    <mergeCell ref="Z66:Z67"/>
    <mergeCell ref="AA66:AA67"/>
    <mergeCell ref="AB66:AE67"/>
    <mergeCell ref="I66:I67"/>
    <mergeCell ref="J66:J67"/>
    <mergeCell ref="K66:N67"/>
    <mergeCell ref="T66:T67"/>
    <mergeCell ref="U66:U67"/>
    <mergeCell ref="V66:V67"/>
    <mergeCell ref="CQ61:CQ62"/>
    <mergeCell ref="CR61:CR62"/>
    <mergeCell ref="CS61:CS62"/>
    <mergeCell ref="CT61:CW62"/>
    <mergeCell ref="C66:C67"/>
    <mergeCell ref="D66:D67"/>
    <mergeCell ref="E66:E67"/>
    <mergeCell ref="F66:F67"/>
    <mergeCell ref="G66:G67"/>
    <mergeCell ref="H66:H67"/>
    <mergeCell ref="CC61:CF62"/>
    <mergeCell ref="CL61:CL62"/>
    <mergeCell ref="CM61:CM62"/>
    <mergeCell ref="CN61:CN62"/>
    <mergeCell ref="CO61:CO62"/>
    <mergeCell ref="CP61:CP62"/>
    <mergeCell ref="BW61:BW62"/>
    <mergeCell ref="BX61:BX62"/>
    <mergeCell ref="BY61:BY62"/>
    <mergeCell ref="BZ61:BZ62"/>
    <mergeCell ref="CA61:CA62"/>
    <mergeCell ref="CB61:CB62"/>
    <mergeCell ref="BD61:BD62"/>
    <mergeCell ref="BE61:BE62"/>
    <mergeCell ref="BF61:BF62"/>
    <mergeCell ref="BG61:BG62"/>
    <mergeCell ref="BH61:BH62"/>
    <mergeCell ref="BI61:BI62"/>
    <mergeCell ref="AP61:AP62"/>
    <mergeCell ref="AQ61:AQ62"/>
    <mergeCell ref="AR61:AR62"/>
    <mergeCell ref="AS61:AS62"/>
    <mergeCell ref="AT61:AW62"/>
    <mergeCell ref="BC61:BC62"/>
    <mergeCell ref="W61:W62"/>
    <mergeCell ref="X61:X62"/>
    <mergeCell ref="Y61:Y62"/>
    <mergeCell ref="Z61:Z62"/>
    <mergeCell ref="AA61:AA62"/>
    <mergeCell ref="AB61:AE62"/>
    <mergeCell ref="H61:H62"/>
    <mergeCell ref="I61:I62"/>
    <mergeCell ref="J61:J62"/>
    <mergeCell ref="K61:N62"/>
    <mergeCell ref="T61:T62"/>
    <mergeCell ref="U61:U62"/>
    <mergeCell ref="CQ55:CQ56"/>
    <mergeCell ref="CR55:CR56"/>
    <mergeCell ref="CS55:CS56"/>
    <mergeCell ref="CT55:CW56"/>
    <mergeCell ref="CX55:CX68"/>
    <mergeCell ref="C61:C62"/>
    <mergeCell ref="D61:D62"/>
    <mergeCell ref="E61:E62"/>
    <mergeCell ref="F61:F62"/>
    <mergeCell ref="G61:G62"/>
    <mergeCell ref="CG55:CG68"/>
    <mergeCell ref="CL55:CL56"/>
    <mergeCell ref="CM55:CM56"/>
    <mergeCell ref="CN55:CN56"/>
    <mergeCell ref="CO55:CO56"/>
    <mergeCell ref="CP55:CP56"/>
    <mergeCell ref="CM66:CM67"/>
    <mergeCell ref="CN66:CN67"/>
    <mergeCell ref="CO66:CO67"/>
    <mergeCell ref="CP66:CP67"/>
    <mergeCell ref="BX55:BX56"/>
    <mergeCell ref="BY55:BY56"/>
    <mergeCell ref="BZ55:BZ56"/>
    <mergeCell ref="CA55:CA56"/>
    <mergeCell ref="CB55:CB56"/>
    <mergeCell ref="CC55:CF56"/>
    <mergeCell ref="BJ55:BJ56"/>
    <mergeCell ref="BK55:BN56"/>
    <mergeCell ref="BO55:BO68"/>
    <mergeCell ref="BU55:BU56"/>
    <mergeCell ref="BV55:BV56"/>
    <mergeCell ref="BW55:BW56"/>
    <mergeCell ref="BJ61:BJ62"/>
    <mergeCell ref="BK61:BN62"/>
    <mergeCell ref="BU61:BU62"/>
    <mergeCell ref="BV61:BV62"/>
    <mergeCell ref="BD55:BD56"/>
    <mergeCell ref="BE55:BE56"/>
    <mergeCell ref="BF55:BF56"/>
    <mergeCell ref="BG55:BG56"/>
    <mergeCell ref="BH55:BH56"/>
    <mergeCell ref="BI55:BI56"/>
    <mergeCell ref="AQ55:AQ56"/>
    <mergeCell ref="AR55:AR56"/>
    <mergeCell ref="AS55:AS56"/>
    <mergeCell ref="AT55:AW56"/>
    <mergeCell ref="AX55:AX68"/>
    <mergeCell ref="BC55:BC56"/>
    <mergeCell ref="AR66:AR67"/>
    <mergeCell ref="AS66:AS67"/>
    <mergeCell ref="AT66:AW67"/>
    <mergeCell ref="BC66:BC67"/>
    <mergeCell ref="AF55:AF68"/>
    <mergeCell ref="AL55:AL56"/>
    <mergeCell ref="AM55:AM56"/>
    <mergeCell ref="AN55:AN56"/>
    <mergeCell ref="AO55:AO56"/>
    <mergeCell ref="AP55:AP56"/>
    <mergeCell ref="AL61:AL62"/>
    <mergeCell ref="AM61:AM62"/>
    <mergeCell ref="AN61:AN62"/>
    <mergeCell ref="AO61:AO62"/>
    <mergeCell ref="W55:W56"/>
    <mergeCell ref="X55:X56"/>
    <mergeCell ref="Y55:Y56"/>
    <mergeCell ref="Z55:Z56"/>
    <mergeCell ref="AA55:AA56"/>
    <mergeCell ref="AB55:AE56"/>
    <mergeCell ref="J55:J56"/>
    <mergeCell ref="K55:N56"/>
    <mergeCell ref="O55:O68"/>
    <mergeCell ref="T55:T56"/>
    <mergeCell ref="U55:U56"/>
    <mergeCell ref="V55:V56"/>
    <mergeCell ref="V61:V62"/>
    <mergeCell ref="CV52:CV54"/>
    <mergeCell ref="CW52:CW54"/>
    <mergeCell ref="CX52:CX54"/>
    <mergeCell ref="C55:C56"/>
    <mergeCell ref="D55:D56"/>
    <mergeCell ref="E55:E56"/>
    <mergeCell ref="F55:F56"/>
    <mergeCell ref="G55:G56"/>
    <mergeCell ref="H55:H56"/>
    <mergeCell ref="I55:I56"/>
    <mergeCell ref="CD52:CD54"/>
    <mergeCell ref="CE52:CE54"/>
    <mergeCell ref="CF52:CF54"/>
    <mergeCell ref="CG52:CG54"/>
    <mergeCell ref="CT52:CT54"/>
    <mergeCell ref="CU52:CU54"/>
    <mergeCell ref="BK52:BK54"/>
    <mergeCell ref="BL52:BL54"/>
    <mergeCell ref="BM52:BM54"/>
    <mergeCell ref="BN52:BN54"/>
    <mergeCell ref="BO52:BO54"/>
    <mergeCell ref="CC52:CC54"/>
    <mergeCell ref="AF52:AF54"/>
    <mergeCell ref="AT52:AT54"/>
    <mergeCell ref="AU52:AU54"/>
    <mergeCell ref="AV52:AV54"/>
    <mergeCell ref="AW52:AW54"/>
    <mergeCell ref="AX52:AX54"/>
    <mergeCell ref="CT45:CW46"/>
    <mergeCell ref="K52:K54"/>
    <mergeCell ref="L52:L54"/>
    <mergeCell ref="M52:M54"/>
    <mergeCell ref="N52:N54"/>
    <mergeCell ref="O52:O54"/>
    <mergeCell ref="AB52:AB54"/>
    <mergeCell ref="AC52:AC54"/>
    <mergeCell ref="AD52:AD54"/>
    <mergeCell ref="AE52:AE54"/>
    <mergeCell ref="CN45:CN46"/>
    <mergeCell ref="CO45:CO46"/>
    <mergeCell ref="CP45:CP46"/>
    <mergeCell ref="CQ45:CQ46"/>
    <mergeCell ref="CR45:CR46"/>
    <mergeCell ref="CS45:CS46"/>
    <mergeCell ref="BV45:BV46"/>
    <mergeCell ref="BW45:BW46"/>
    <mergeCell ref="BX45:BX46"/>
    <mergeCell ref="BY45:BY46"/>
    <mergeCell ref="BZ45:BZ46"/>
    <mergeCell ref="CA45:CA46"/>
    <mergeCell ref="BG45:BG46"/>
    <mergeCell ref="BH45:BH46"/>
    <mergeCell ref="BI45:BI46"/>
    <mergeCell ref="BJ45:BJ46"/>
    <mergeCell ref="BK45:BN46"/>
    <mergeCell ref="BU45:BU46"/>
    <mergeCell ref="AO45:AO46"/>
    <mergeCell ref="AP45:AP46"/>
    <mergeCell ref="AQ45:AQ46"/>
    <mergeCell ref="AR45:AR46"/>
    <mergeCell ref="AS45:AS46"/>
    <mergeCell ref="AT45:AW46"/>
    <mergeCell ref="Z45:Z46"/>
    <mergeCell ref="AA45:AA46"/>
    <mergeCell ref="AB45:AE46"/>
    <mergeCell ref="AL45:AL46"/>
    <mergeCell ref="AM45:AM46"/>
    <mergeCell ref="AN45:AN46"/>
    <mergeCell ref="T45:T46"/>
    <mergeCell ref="U45:U46"/>
    <mergeCell ref="V45:V46"/>
    <mergeCell ref="W45:W46"/>
    <mergeCell ref="X45:X46"/>
    <mergeCell ref="Y45:Y46"/>
    <mergeCell ref="C45:C46"/>
    <mergeCell ref="D45:D46"/>
    <mergeCell ref="E45:E46"/>
    <mergeCell ref="F45:F46"/>
    <mergeCell ref="G45:G46"/>
    <mergeCell ref="H45:H46"/>
    <mergeCell ref="CO40:CO41"/>
    <mergeCell ref="CP40:CP41"/>
    <mergeCell ref="CQ40:CQ41"/>
    <mergeCell ref="CR40:CR41"/>
    <mergeCell ref="CS40:CS41"/>
    <mergeCell ref="CT40:CW41"/>
    <mergeCell ref="CA40:CA41"/>
    <mergeCell ref="CB40:CB41"/>
    <mergeCell ref="CC40:CF41"/>
    <mergeCell ref="CL40:CL41"/>
    <mergeCell ref="CM40:CM41"/>
    <mergeCell ref="CN40:CN41"/>
    <mergeCell ref="BU40:BU41"/>
    <mergeCell ref="BV40:BV41"/>
    <mergeCell ref="BW40:BW41"/>
    <mergeCell ref="BX40:BX41"/>
    <mergeCell ref="BY40:BY41"/>
    <mergeCell ref="BZ40:BZ41"/>
    <mergeCell ref="AT40:AW41"/>
    <mergeCell ref="BC40:BC41"/>
    <mergeCell ref="BD40:BD41"/>
    <mergeCell ref="BE40:BE41"/>
    <mergeCell ref="BF40:BF41"/>
    <mergeCell ref="BG40:BG41"/>
    <mergeCell ref="AN40:AN41"/>
    <mergeCell ref="AO40:AO41"/>
    <mergeCell ref="AP40:AP41"/>
    <mergeCell ref="AQ40:AQ41"/>
    <mergeCell ref="AR40:AR41"/>
    <mergeCell ref="AS40:AS41"/>
    <mergeCell ref="U40:U41"/>
    <mergeCell ref="V40:V41"/>
    <mergeCell ref="W40:W41"/>
    <mergeCell ref="X40:X41"/>
    <mergeCell ref="Y40:Y41"/>
    <mergeCell ref="Z40:Z41"/>
    <mergeCell ref="CX34:CX47"/>
    <mergeCell ref="C40:C41"/>
    <mergeCell ref="D40:D41"/>
    <mergeCell ref="E40:E41"/>
    <mergeCell ref="F40:F41"/>
    <mergeCell ref="G40:G41"/>
    <mergeCell ref="H40:H41"/>
    <mergeCell ref="I40:I41"/>
    <mergeCell ref="J40:J41"/>
    <mergeCell ref="K40:N41"/>
    <mergeCell ref="CO34:CO35"/>
    <mergeCell ref="CP34:CP35"/>
    <mergeCell ref="CQ34:CQ35"/>
    <mergeCell ref="CR34:CR35"/>
    <mergeCell ref="CS34:CS35"/>
    <mergeCell ref="CT34:CW35"/>
    <mergeCell ref="CB34:CB35"/>
    <mergeCell ref="CC34:CF35"/>
    <mergeCell ref="CG34:CG47"/>
    <mergeCell ref="CL34:CL35"/>
    <mergeCell ref="CM34:CM35"/>
    <mergeCell ref="CN34:CN35"/>
    <mergeCell ref="CB45:CB46"/>
    <mergeCell ref="CC45:CF46"/>
    <mergeCell ref="CL45:CL46"/>
    <mergeCell ref="CM45:CM46"/>
    <mergeCell ref="BV34:BV35"/>
    <mergeCell ref="BW34:BW35"/>
    <mergeCell ref="BX34:BX35"/>
    <mergeCell ref="BY34:BY35"/>
    <mergeCell ref="BZ34:BZ35"/>
    <mergeCell ref="CA34:CA35"/>
    <mergeCell ref="BH34:BH35"/>
    <mergeCell ref="BI34:BI35"/>
    <mergeCell ref="BJ34:BJ35"/>
    <mergeCell ref="BK34:BN35"/>
    <mergeCell ref="BO34:BO47"/>
    <mergeCell ref="BU34:BU35"/>
    <mergeCell ref="BH40:BH41"/>
    <mergeCell ref="BI40:BI41"/>
    <mergeCell ref="BJ40:BJ41"/>
    <mergeCell ref="BK40:BN41"/>
    <mergeCell ref="AX34:AX47"/>
    <mergeCell ref="BC34:BC35"/>
    <mergeCell ref="BD34:BD35"/>
    <mergeCell ref="BE34:BE35"/>
    <mergeCell ref="BF34:BF35"/>
    <mergeCell ref="BG34:BG35"/>
    <mergeCell ref="BC45:BC46"/>
    <mergeCell ref="BD45:BD46"/>
    <mergeCell ref="BE45:BE46"/>
    <mergeCell ref="BF45:BF46"/>
    <mergeCell ref="AO34:AO35"/>
    <mergeCell ref="AP34:AP35"/>
    <mergeCell ref="AQ34:AQ35"/>
    <mergeCell ref="AR34:AR35"/>
    <mergeCell ref="AS34:AS35"/>
    <mergeCell ref="AT34:AW35"/>
    <mergeCell ref="AA34:AA35"/>
    <mergeCell ref="AB34:AE35"/>
    <mergeCell ref="AF34:AF47"/>
    <mergeCell ref="AL34:AL35"/>
    <mergeCell ref="AM34:AM35"/>
    <mergeCell ref="AN34:AN35"/>
    <mergeCell ref="AA40:AA41"/>
    <mergeCell ref="AB40:AE41"/>
    <mergeCell ref="AL40:AL41"/>
    <mergeCell ref="AM40:AM41"/>
    <mergeCell ref="U34:U35"/>
    <mergeCell ref="V34:V35"/>
    <mergeCell ref="W34:W35"/>
    <mergeCell ref="X34:X35"/>
    <mergeCell ref="Y34:Y35"/>
    <mergeCell ref="Z34:Z35"/>
    <mergeCell ref="H34:H35"/>
    <mergeCell ref="I34:I35"/>
    <mergeCell ref="J34:J35"/>
    <mergeCell ref="K34:N35"/>
    <mergeCell ref="O34:O47"/>
    <mergeCell ref="T34:T35"/>
    <mergeCell ref="T40:T41"/>
    <mergeCell ref="I45:I46"/>
    <mergeCell ref="J45:J46"/>
    <mergeCell ref="K45:N46"/>
    <mergeCell ref="CT31:CT33"/>
    <mergeCell ref="CU31:CU33"/>
    <mergeCell ref="CV31:CV33"/>
    <mergeCell ref="CW31:CW33"/>
    <mergeCell ref="CX31:CX33"/>
    <mergeCell ref="C34:C35"/>
    <mergeCell ref="D34:D35"/>
    <mergeCell ref="E34:E35"/>
    <mergeCell ref="F34:F35"/>
    <mergeCell ref="G34:G35"/>
    <mergeCell ref="BO31:BO33"/>
    <mergeCell ref="CC31:CC33"/>
    <mergeCell ref="CD31:CD33"/>
    <mergeCell ref="CE31:CE33"/>
    <mergeCell ref="CF31:CF33"/>
    <mergeCell ref="CG31:CG33"/>
    <mergeCell ref="AW31:AW33"/>
    <mergeCell ref="AX31:AX33"/>
    <mergeCell ref="BK31:BK33"/>
    <mergeCell ref="BL31:BL33"/>
    <mergeCell ref="BM31:BM33"/>
    <mergeCell ref="BN31:BN33"/>
    <mergeCell ref="AD31:AD33"/>
    <mergeCell ref="AE31:AE33"/>
    <mergeCell ref="AF31:AF33"/>
    <mergeCell ref="AT31:AT33"/>
    <mergeCell ref="AU31:AU33"/>
    <mergeCell ref="AV31:AV33"/>
    <mergeCell ref="CS24:CS25"/>
    <mergeCell ref="CT24:CW25"/>
    <mergeCell ref="D31:J31"/>
    <mergeCell ref="K31:K33"/>
    <mergeCell ref="L31:L33"/>
    <mergeCell ref="M31:M33"/>
    <mergeCell ref="N31:N33"/>
    <mergeCell ref="O31:O33"/>
    <mergeCell ref="AB31:AB33"/>
    <mergeCell ref="AC31:AC33"/>
    <mergeCell ref="CM24:CM25"/>
    <mergeCell ref="CN24:CN25"/>
    <mergeCell ref="CO24:CO25"/>
    <mergeCell ref="CP24:CP25"/>
    <mergeCell ref="CQ24:CQ25"/>
    <mergeCell ref="CR24:CR25"/>
    <mergeCell ref="BU24:BU25"/>
    <mergeCell ref="BV24:BV25"/>
    <mergeCell ref="BW24:BW25"/>
    <mergeCell ref="BX24:BX25"/>
    <mergeCell ref="BY24:BY25"/>
    <mergeCell ref="BZ24:BZ25"/>
    <mergeCell ref="BF24:BF25"/>
    <mergeCell ref="BG24:BG25"/>
    <mergeCell ref="BH24:BH25"/>
    <mergeCell ref="BI24:BI25"/>
    <mergeCell ref="BJ24:BJ25"/>
    <mergeCell ref="BK24:BN25"/>
    <mergeCell ref="AN24:AN25"/>
    <mergeCell ref="AO24:AO25"/>
    <mergeCell ref="AP24:AP25"/>
    <mergeCell ref="AQ24:AQ25"/>
    <mergeCell ref="AR24:AR25"/>
    <mergeCell ref="AS24:AS25"/>
    <mergeCell ref="Y24:Y25"/>
    <mergeCell ref="Z24:Z25"/>
    <mergeCell ref="AA24:AA25"/>
    <mergeCell ref="AB24:AE25"/>
    <mergeCell ref="AL24:AL25"/>
    <mergeCell ref="AM24:AM25"/>
    <mergeCell ref="K24:N25"/>
    <mergeCell ref="T24:T25"/>
    <mergeCell ref="U24:U25"/>
    <mergeCell ref="V24:V25"/>
    <mergeCell ref="W24:W25"/>
    <mergeCell ref="X24:X25"/>
    <mergeCell ref="CS19:CS20"/>
    <mergeCell ref="CT19:CW20"/>
    <mergeCell ref="C24:C25"/>
    <mergeCell ref="D24:D25"/>
    <mergeCell ref="E24:E25"/>
    <mergeCell ref="F24:F25"/>
    <mergeCell ref="G24:G25"/>
    <mergeCell ref="H24:H25"/>
    <mergeCell ref="I24:I25"/>
    <mergeCell ref="J24:J25"/>
    <mergeCell ref="CM19:CM20"/>
    <mergeCell ref="CN19:CN20"/>
    <mergeCell ref="CO19:CO20"/>
    <mergeCell ref="CP19:CP20"/>
    <mergeCell ref="CQ19:CQ20"/>
    <mergeCell ref="CR19:CR20"/>
    <mergeCell ref="BY19:BY20"/>
    <mergeCell ref="BZ19:BZ20"/>
    <mergeCell ref="CA19:CA20"/>
    <mergeCell ref="CB19:CB20"/>
    <mergeCell ref="CC19:CF20"/>
    <mergeCell ref="CL19:CL20"/>
    <mergeCell ref="BF19:BF20"/>
    <mergeCell ref="BG19:BG20"/>
    <mergeCell ref="BH19:BH20"/>
    <mergeCell ref="BI19:BI20"/>
    <mergeCell ref="BJ19:BJ20"/>
    <mergeCell ref="BK19:BN20"/>
    <mergeCell ref="AR19:AR20"/>
    <mergeCell ref="AS19:AS20"/>
    <mergeCell ref="AT19:AW20"/>
    <mergeCell ref="BC19:BC20"/>
    <mergeCell ref="BD19:BD20"/>
    <mergeCell ref="BE19:BE20"/>
    <mergeCell ref="AL19:AL20"/>
    <mergeCell ref="AM19:AM20"/>
    <mergeCell ref="AN19:AN20"/>
    <mergeCell ref="AO19:AO20"/>
    <mergeCell ref="AP19:AP20"/>
    <mergeCell ref="AQ19:AQ20"/>
    <mergeCell ref="J19:J20"/>
    <mergeCell ref="K19:N20"/>
    <mergeCell ref="T19:T20"/>
    <mergeCell ref="U19:U20"/>
    <mergeCell ref="V19:V20"/>
    <mergeCell ref="W19:W20"/>
    <mergeCell ref="CS13:CS14"/>
    <mergeCell ref="CT13:CW14"/>
    <mergeCell ref="CX13:CX26"/>
    <mergeCell ref="C19:C20"/>
    <mergeCell ref="D19:D20"/>
    <mergeCell ref="E19:E20"/>
    <mergeCell ref="F19:F20"/>
    <mergeCell ref="G19:G20"/>
    <mergeCell ref="H19:H20"/>
    <mergeCell ref="I19:I20"/>
    <mergeCell ref="CM13:CM14"/>
    <mergeCell ref="CN13:CN14"/>
    <mergeCell ref="CO13:CO14"/>
    <mergeCell ref="CP13:CP14"/>
    <mergeCell ref="CQ13:CQ14"/>
    <mergeCell ref="CR13:CR14"/>
    <mergeCell ref="BZ13:BZ14"/>
    <mergeCell ref="CA13:CA14"/>
    <mergeCell ref="CB13:CB14"/>
    <mergeCell ref="CC13:CF14"/>
    <mergeCell ref="CG13:CG26"/>
    <mergeCell ref="CL13:CL14"/>
    <mergeCell ref="CA24:CA25"/>
    <mergeCell ref="CB24:CB25"/>
    <mergeCell ref="CC24:CF25"/>
    <mergeCell ref="CL24:CL25"/>
    <mergeCell ref="BO13:BO26"/>
    <mergeCell ref="BU13:BU14"/>
    <mergeCell ref="BV13:BV14"/>
    <mergeCell ref="BW13:BW14"/>
    <mergeCell ref="BX13:BX14"/>
    <mergeCell ref="BY13:BY14"/>
    <mergeCell ref="BU19:BU20"/>
    <mergeCell ref="BV19:BV20"/>
    <mergeCell ref="BW19:BW20"/>
    <mergeCell ref="BX19:BX20"/>
    <mergeCell ref="BF13:BF14"/>
    <mergeCell ref="BG13:BG14"/>
    <mergeCell ref="BH13:BH14"/>
    <mergeCell ref="BI13:BI14"/>
    <mergeCell ref="BJ13:BJ14"/>
    <mergeCell ref="BK13:BN14"/>
    <mergeCell ref="AS13:AS14"/>
    <mergeCell ref="AT13:AW14"/>
    <mergeCell ref="AX13:AX26"/>
    <mergeCell ref="BC13:BC14"/>
    <mergeCell ref="BD13:BD14"/>
    <mergeCell ref="BE13:BE14"/>
    <mergeCell ref="AT24:AW25"/>
    <mergeCell ref="BC24:BC25"/>
    <mergeCell ref="BD24:BD25"/>
    <mergeCell ref="BE24:BE25"/>
    <mergeCell ref="AM13:AM14"/>
    <mergeCell ref="AN13:AN14"/>
    <mergeCell ref="AO13:AO14"/>
    <mergeCell ref="AP13:AP14"/>
    <mergeCell ref="AQ13:AQ14"/>
    <mergeCell ref="AR13:AR14"/>
    <mergeCell ref="Y13:Y14"/>
    <mergeCell ref="Z13:Z14"/>
    <mergeCell ref="AA13:AA14"/>
    <mergeCell ref="AB13:AE14"/>
    <mergeCell ref="AF13:AF26"/>
    <mergeCell ref="AL13:AL14"/>
    <mergeCell ref="Y19:Y20"/>
    <mergeCell ref="Z19:Z20"/>
    <mergeCell ref="AA19:AA20"/>
    <mergeCell ref="AB19:AE20"/>
    <mergeCell ref="O13:O26"/>
    <mergeCell ref="T13:T14"/>
    <mergeCell ref="U13:U14"/>
    <mergeCell ref="V13:V14"/>
    <mergeCell ref="W13:W14"/>
    <mergeCell ref="X13:X14"/>
    <mergeCell ref="X19:X20"/>
    <mergeCell ref="CX10:CX12"/>
    <mergeCell ref="C13:C14"/>
    <mergeCell ref="D13:D14"/>
    <mergeCell ref="E13:E14"/>
    <mergeCell ref="F13:F14"/>
    <mergeCell ref="G13:G14"/>
    <mergeCell ref="H13:H14"/>
    <mergeCell ref="I13:I14"/>
    <mergeCell ref="J13:J14"/>
    <mergeCell ref="K13:N14"/>
    <mergeCell ref="CF10:CF12"/>
    <mergeCell ref="CG10:CG12"/>
    <mergeCell ref="CT10:CT12"/>
    <mergeCell ref="CU10:CU12"/>
    <mergeCell ref="CV10:CV12"/>
    <mergeCell ref="CW10:CW12"/>
    <mergeCell ref="BM10:BM12"/>
    <mergeCell ref="BN10:BN12"/>
    <mergeCell ref="BO10:BO12"/>
    <mergeCell ref="CC10:CC12"/>
    <mergeCell ref="CD10:CD12"/>
    <mergeCell ref="CE10:CE12"/>
    <mergeCell ref="AU10:AU12"/>
    <mergeCell ref="AV10:AV12"/>
    <mergeCell ref="AW10:AW12"/>
    <mergeCell ref="AX10:AX12"/>
    <mergeCell ref="BK10:BK12"/>
    <mergeCell ref="BL10:BL12"/>
    <mergeCell ref="AB10:AB12"/>
    <mergeCell ref="AC10:AC12"/>
    <mergeCell ref="AD10:AD12"/>
    <mergeCell ref="AE10:AE12"/>
    <mergeCell ref="AF10:AF12"/>
    <mergeCell ref="AT10:AT12"/>
    <mergeCell ref="C5:F5"/>
    <mergeCell ref="AL5:AO5"/>
    <mergeCell ref="BU5:BX5"/>
    <mergeCell ref="D10:J10"/>
    <mergeCell ref="K10:K12"/>
    <mergeCell ref="L10:L12"/>
    <mergeCell ref="M10:M12"/>
    <mergeCell ref="N10:N12"/>
    <mergeCell ref="O10:O12"/>
    <mergeCell ref="U10:AA10"/>
    <mergeCell ref="C3:F3"/>
    <mergeCell ref="H3:N3"/>
    <mergeCell ref="AB3:AD3"/>
    <mergeCell ref="AL3:AO3"/>
    <mergeCell ref="BU3:BX3"/>
    <mergeCell ref="C4:F4"/>
    <mergeCell ref="AL4:AO4"/>
    <mergeCell ref="BU4:BX4"/>
  </mergeCells>
  <phoneticPr fontId="3"/>
  <conditionalFormatting sqref="D48:J48 AM27:AS27 BD27:BJ27 BV27:CB27 CM27:CS27 U27:AA27 D134:J139 U134:AA134 AM134:AS134 BD134:BJ134 BV134:CB134 CM134:CS134 CM136:CS139 BV136:CB139 BD136:BJ139 AM136:AS139 U136:AA139">
    <cfRule type="containsText" dxfId="490" priority="490" operator="containsText" text="休">
      <formula>NOT(ISERROR(SEARCH("休",D27)))</formula>
    </cfRule>
    <cfRule type="containsText" dxfId="489" priority="491" operator="containsText" text="休">
      <formula>NOT(ISERROR(SEARCH("休",D27)))</formula>
    </cfRule>
  </conditionalFormatting>
  <conditionalFormatting sqref="D69:H69 J69">
    <cfRule type="containsText" dxfId="488" priority="488" operator="containsText" text="休">
      <formula>NOT(ISERROR(SEARCH("休",D69)))</formula>
    </cfRule>
    <cfRule type="containsText" dxfId="487" priority="489" operator="containsText" text="休">
      <formula>NOT(ISERROR(SEARCH("休",D69)))</formula>
    </cfRule>
  </conditionalFormatting>
  <conditionalFormatting sqref="D91:J91 D90:H90 J90">
    <cfRule type="containsText" dxfId="486" priority="486" operator="containsText" text="休">
      <formula>NOT(ISERROR(SEARCH("休",D90)))</formula>
    </cfRule>
    <cfRule type="containsText" dxfId="485" priority="487" operator="containsText" text="休">
      <formula>NOT(ISERROR(SEARCH("休",D90)))</formula>
    </cfRule>
  </conditionalFormatting>
  <conditionalFormatting sqref="D111:H111 J111">
    <cfRule type="containsText" dxfId="484" priority="484" operator="containsText" text="休">
      <formula>NOT(ISERROR(SEARCH("休",D111)))</formula>
    </cfRule>
    <cfRule type="containsText" dxfId="483" priority="485" operator="containsText" text="休">
      <formula>NOT(ISERROR(SEARCH("休",D111)))</formula>
    </cfRule>
  </conditionalFormatting>
  <conditionalFormatting sqref="D12:J12 D33:J33 D54:J54 D75:J75 D96:J96">
    <cfRule type="containsText" dxfId="482" priority="483" operator="containsText" text="土,日">
      <formula>NOT(ISERROR(SEARCH("土,日",D12)))</formula>
    </cfRule>
  </conditionalFormatting>
  <conditionalFormatting sqref="I12">
    <cfRule type="containsText" dxfId="481" priority="482" operator="containsText" text="土">
      <formula>NOT(ISERROR(SEARCH("土",I12)))</formula>
    </cfRule>
  </conditionalFormatting>
  <conditionalFormatting sqref="I149:J152 AR27:AS27 BI27:BJ27 CA27:CB27 CR27:CS27 I134:J139 Z134:AA134 AR134:AS134 BI134:BJ134 CA134:CB134 CR134:CS134 CR136:CS139 CA136:CB139 BI136:BJ139 AR136:AS139 Z136:AA139">
    <cfRule type="containsText" dxfId="480" priority="453" operator="containsText" text="休">
      <formula>NOT(ISERROR(SEARCH("休",I27)))</formula>
    </cfRule>
  </conditionalFormatting>
  <conditionalFormatting sqref="D132:H132 J132">
    <cfRule type="containsText" dxfId="479" priority="480" operator="containsText" text="休">
      <formula>NOT(ISERROR(SEARCH("休",D132)))</formula>
    </cfRule>
    <cfRule type="containsText" dxfId="478" priority="481" operator="containsText" text="休">
      <formula>NOT(ISERROR(SEARCH("休",D132)))</formula>
    </cfRule>
  </conditionalFormatting>
  <conditionalFormatting sqref="D117:J117">
    <cfRule type="containsText" dxfId="477" priority="479" operator="containsText" text="土,日">
      <formula>NOT(ISERROR(SEARCH("土,日",D117)))</formula>
    </cfRule>
  </conditionalFormatting>
  <conditionalFormatting sqref="J132">
    <cfRule type="containsText" dxfId="476" priority="478" operator="containsText" text="休">
      <formula>NOT(ISERROR(SEARCH("休",J132)))</formula>
    </cfRule>
  </conditionalFormatting>
  <conditionalFormatting sqref="U48:Y48 AA48">
    <cfRule type="containsText" dxfId="475" priority="476" operator="containsText" text="休">
      <formula>NOT(ISERROR(SEARCH("休",U48)))</formula>
    </cfRule>
    <cfRule type="containsText" dxfId="474" priority="477" operator="containsText" text="休">
      <formula>NOT(ISERROR(SEARCH("休",U48)))</formula>
    </cfRule>
  </conditionalFormatting>
  <conditionalFormatting sqref="AA48">
    <cfRule type="containsText" dxfId="473" priority="475" operator="containsText" text="休">
      <formula>NOT(ISERROR(SEARCH("休",AA48)))</formula>
    </cfRule>
  </conditionalFormatting>
  <conditionalFormatting sqref="U69:Y69 AA69">
    <cfRule type="containsText" dxfId="472" priority="473" operator="containsText" text="休">
      <formula>NOT(ISERROR(SEARCH("休",U69)))</formula>
    </cfRule>
    <cfRule type="containsText" dxfId="471" priority="474" operator="containsText" text="休">
      <formula>NOT(ISERROR(SEARCH("休",U69)))</formula>
    </cfRule>
  </conditionalFormatting>
  <conditionalFormatting sqref="AA69">
    <cfRule type="containsText" dxfId="470" priority="472" operator="containsText" text="休">
      <formula>NOT(ISERROR(SEARCH("休",AA69)))</formula>
    </cfRule>
  </conditionalFormatting>
  <conditionalFormatting sqref="U91:AA91 U90:Y90 AA90">
    <cfRule type="containsText" dxfId="469" priority="470" operator="containsText" text="休">
      <formula>NOT(ISERROR(SEARCH("休",U90)))</formula>
    </cfRule>
    <cfRule type="containsText" dxfId="468" priority="471" operator="containsText" text="休">
      <formula>NOT(ISERROR(SEARCH("休",U90)))</formula>
    </cfRule>
  </conditionalFormatting>
  <conditionalFormatting sqref="Z91:AA91 AA90">
    <cfRule type="containsText" dxfId="467" priority="469" operator="containsText" text="休">
      <formula>NOT(ISERROR(SEARCH("休",Z90)))</formula>
    </cfRule>
  </conditionalFormatting>
  <conditionalFormatting sqref="U111:Y111 AA111">
    <cfRule type="containsText" dxfId="466" priority="467" operator="containsText" text="休">
      <formula>NOT(ISERROR(SEARCH("休",U111)))</formula>
    </cfRule>
    <cfRule type="containsText" dxfId="465" priority="468" operator="containsText" text="休">
      <formula>NOT(ISERROR(SEARCH("休",U111)))</formula>
    </cfRule>
  </conditionalFormatting>
  <conditionalFormatting sqref="AA111">
    <cfRule type="containsText" dxfId="464" priority="466" operator="containsText" text="休">
      <formula>NOT(ISERROR(SEARCH("休",AA111)))</formula>
    </cfRule>
  </conditionalFormatting>
  <conditionalFormatting sqref="U132:Y132 AA132">
    <cfRule type="containsText" dxfId="463" priority="464" operator="containsText" text="休">
      <formula>NOT(ISERROR(SEARCH("休",U132)))</formula>
    </cfRule>
    <cfRule type="containsText" dxfId="462" priority="465" operator="containsText" text="休">
      <formula>NOT(ISERROR(SEARCH("休",U132)))</formula>
    </cfRule>
  </conditionalFormatting>
  <conditionalFormatting sqref="AA132">
    <cfRule type="containsText" dxfId="461" priority="463" operator="containsText" text="休">
      <formula>NOT(ISERROR(SEARCH("休",AA132)))</formula>
    </cfRule>
  </conditionalFormatting>
  <conditionalFormatting sqref="AM48:AQ48 AS48">
    <cfRule type="containsText" dxfId="460" priority="461" operator="containsText" text="休">
      <formula>NOT(ISERROR(SEARCH("休",AM48)))</formula>
    </cfRule>
    <cfRule type="containsText" dxfId="459" priority="462" operator="containsText" text="休">
      <formula>NOT(ISERROR(SEARCH("休",AM48)))</formula>
    </cfRule>
  </conditionalFormatting>
  <conditionalFormatting sqref="AS48">
    <cfRule type="containsText" dxfId="458" priority="460" operator="containsText" text="休">
      <formula>NOT(ISERROR(SEARCH("休",AS48)))</formula>
    </cfRule>
  </conditionalFormatting>
  <conditionalFormatting sqref="D140:J140">
    <cfRule type="containsText" dxfId="457" priority="458" operator="containsText" text="休">
      <formula>NOT(ISERROR(SEARCH("休",D140)))</formula>
    </cfRule>
    <cfRule type="containsText" dxfId="456" priority="459" operator="containsText" text="休">
      <formula>NOT(ISERROR(SEARCH("休",D140)))</formula>
    </cfRule>
  </conditionalFormatting>
  <conditionalFormatting sqref="I140:J140">
    <cfRule type="containsText" dxfId="455" priority="457" operator="containsText" text="休">
      <formula>NOT(ISERROR(SEARCH("休",I140)))</formula>
    </cfRule>
  </conditionalFormatting>
  <conditionalFormatting sqref="D149:J152">
    <cfRule type="containsText" dxfId="454" priority="455" operator="containsText" text="休">
      <formula>NOT(ISERROR(SEARCH("休",D149)))</formula>
    </cfRule>
    <cfRule type="containsText" dxfId="453" priority="456" operator="containsText" text="休">
      <formula>NOT(ISERROR(SEARCH("休",D149)))</formula>
    </cfRule>
  </conditionalFormatting>
  <conditionalFormatting sqref="D146:J146">
    <cfRule type="containsText" dxfId="452" priority="454" operator="containsText" text="土,日">
      <formula>NOT(ISERROR(SEARCH("土,日",D146)))</formula>
    </cfRule>
  </conditionalFormatting>
  <conditionalFormatting sqref="U140:AA140">
    <cfRule type="containsText" dxfId="451" priority="451" operator="containsText" text="休">
      <formula>NOT(ISERROR(SEARCH("休",U140)))</formula>
    </cfRule>
    <cfRule type="containsText" dxfId="450" priority="452" operator="containsText" text="休">
      <formula>NOT(ISERROR(SEARCH("休",U140)))</formula>
    </cfRule>
  </conditionalFormatting>
  <conditionalFormatting sqref="Z140:AA140">
    <cfRule type="containsText" dxfId="449" priority="450" operator="containsText" text="休">
      <formula>NOT(ISERROR(SEARCH("休",Z140)))</formula>
    </cfRule>
  </conditionalFormatting>
  <conditionalFormatting sqref="BD69:BH69 BJ69">
    <cfRule type="containsText" dxfId="448" priority="430" operator="containsText" text="休">
      <formula>NOT(ISERROR(SEARCH("休",BD69)))</formula>
    </cfRule>
    <cfRule type="containsText" dxfId="447" priority="431" operator="containsText" text="休">
      <formula>NOT(ISERROR(SEARCH("休",BD69)))</formula>
    </cfRule>
  </conditionalFormatting>
  <conditionalFormatting sqref="BJ69">
    <cfRule type="containsText" dxfId="446" priority="429" operator="containsText" text="休">
      <formula>NOT(ISERROR(SEARCH("休",BJ69)))</formula>
    </cfRule>
  </conditionalFormatting>
  <conditionalFormatting sqref="AM69:AQ69 AS69">
    <cfRule type="containsText" dxfId="445" priority="448" operator="containsText" text="休">
      <formula>NOT(ISERROR(SEARCH("休",AM69)))</formula>
    </cfRule>
    <cfRule type="containsText" dxfId="444" priority="449" operator="containsText" text="休">
      <formula>NOT(ISERROR(SEARCH("休",AM69)))</formula>
    </cfRule>
  </conditionalFormatting>
  <conditionalFormatting sqref="AS69">
    <cfRule type="containsText" dxfId="443" priority="447" operator="containsText" text="休">
      <formula>NOT(ISERROR(SEARCH("休",AS69)))</formula>
    </cfRule>
  </conditionalFormatting>
  <conditionalFormatting sqref="AM91:AS91 AM90:AQ90 AS90">
    <cfRule type="containsText" dxfId="442" priority="445" operator="containsText" text="休">
      <formula>NOT(ISERROR(SEARCH("休",AM90)))</formula>
    </cfRule>
    <cfRule type="containsText" dxfId="441" priority="446" operator="containsText" text="休">
      <formula>NOT(ISERROR(SEARCH("休",AM90)))</formula>
    </cfRule>
  </conditionalFormatting>
  <conditionalFormatting sqref="AR91:AS91 AS90">
    <cfRule type="containsText" dxfId="440" priority="444" operator="containsText" text="休">
      <formula>NOT(ISERROR(SEARCH("休",AR90)))</formula>
    </cfRule>
  </conditionalFormatting>
  <conditionalFormatting sqref="AM111:AQ111 AS111">
    <cfRule type="containsText" dxfId="439" priority="442" operator="containsText" text="休">
      <formula>NOT(ISERROR(SEARCH("休",AM111)))</formula>
    </cfRule>
    <cfRule type="containsText" dxfId="438" priority="443" operator="containsText" text="休">
      <formula>NOT(ISERROR(SEARCH("休",AM111)))</formula>
    </cfRule>
  </conditionalFormatting>
  <conditionalFormatting sqref="AS111">
    <cfRule type="containsText" dxfId="437" priority="441" operator="containsText" text="休">
      <formula>NOT(ISERROR(SEARCH("休",AS111)))</formula>
    </cfRule>
  </conditionalFormatting>
  <conditionalFormatting sqref="AM132:AQ132 AS132">
    <cfRule type="containsText" dxfId="436" priority="439" operator="containsText" text="休">
      <formula>NOT(ISERROR(SEARCH("休",AM132)))</formula>
    </cfRule>
    <cfRule type="containsText" dxfId="435" priority="440" operator="containsText" text="休">
      <formula>NOT(ISERROR(SEARCH("休",AM132)))</formula>
    </cfRule>
  </conditionalFormatting>
  <conditionalFormatting sqref="AS132">
    <cfRule type="containsText" dxfId="434" priority="438" operator="containsText" text="休">
      <formula>NOT(ISERROR(SEARCH("休",AS132)))</formula>
    </cfRule>
  </conditionalFormatting>
  <conditionalFormatting sqref="AM140:AS140">
    <cfRule type="containsText" dxfId="433" priority="436" operator="containsText" text="休">
      <formula>NOT(ISERROR(SEARCH("休",AM140)))</formula>
    </cfRule>
    <cfRule type="containsText" dxfId="432" priority="437" operator="containsText" text="休">
      <formula>NOT(ISERROR(SEARCH("休",AM140)))</formula>
    </cfRule>
  </conditionalFormatting>
  <conditionalFormatting sqref="AR140:AS140">
    <cfRule type="containsText" dxfId="431" priority="435" operator="containsText" text="休">
      <formula>NOT(ISERROR(SEARCH("休",AR140)))</formula>
    </cfRule>
  </conditionalFormatting>
  <conditionalFormatting sqref="BV48:BZ48 CB48">
    <cfRule type="containsText" dxfId="430" priority="415" operator="containsText" text="休">
      <formula>NOT(ISERROR(SEARCH("休",BV48)))</formula>
    </cfRule>
    <cfRule type="containsText" dxfId="429" priority="416" operator="containsText" text="休">
      <formula>NOT(ISERROR(SEARCH("休",BV48)))</formula>
    </cfRule>
  </conditionalFormatting>
  <conditionalFormatting sqref="CB48">
    <cfRule type="containsText" dxfId="428" priority="414" operator="containsText" text="休">
      <formula>NOT(ISERROR(SEARCH("休",CB48)))</formula>
    </cfRule>
  </conditionalFormatting>
  <conditionalFormatting sqref="BD48:BH48 BJ48">
    <cfRule type="containsText" dxfId="427" priority="433" operator="containsText" text="休">
      <formula>NOT(ISERROR(SEARCH("休",BD48)))</formula>
    </cfRule>
    <cfRule type="containsText" dxfId="426" priority="434" operator="containsText" text="休">
      <formula>NOT(ISERROR(SEARCH("休",BD48)))</formula>
    </cfRule>
  </conditionalFormatting>
  <conditionalFormatting sqref="BJ48">
    <cfRule type="containsText" dxfId="425" priority="432" operator="containsText" text="休">
      <formula>NOT(ISERROR(SEARCH("休",BJ48)))</formula>
    </cfRule>
  </conditionalFormatting>
  <conditionalFormatting sqref="BV91:CB91 BV90:BZ90 CB90">
    <cfRule type="containsText" dxfId="424" priority="409" operator="containsText" text="休">
      <formula>NOT(ISERROR(SEARCH("休",BV90)))</formula>
    </cfRule>
    <cfRule type="containsText" dxfId="423" priority="410" operator="containsText" text="休">
      <formula>NOT(ISERROR(SEARCH("休",BV90)))</formula>
    </cfRule>
  </conditionalFormatting>
  <conditionalFormatting sqref="CA91:CB91 CB90">
    <cfRule type="containsText" dxfId="422" priority="408" operator="containsText" text="休">
      <formula>NOT(ISERROR(SEARCH("休",CA90)))</formula>
    </cfRule>
  </conditionalFormatting>
  <conditionalFormatting sqref="BD91:BJ91 BD90:BH90 BJ90">
    <cfRule type="containsText" dxfId="421" priority="427" operator="containsText" text="休">
      <formula>NOT(ISERROR(SEARCH("休",BD90)))</formula>
    </cfRule>
    <cfRule type="containsText" dxfId="420" priority="428" operator="containsText" text="休">
      <formula>NOT(ISERROR(SEARCH("休",BD90)))</formula>
    </cfRule>
  </conditionalFormatting>
  <conditionalFormatting sqref="BI91:BJ91 BJ90">
    <cfRule type="containsText" dxfId="419" priority="426" operator="containsText" text="休">
      <formula>NOT(ISERROR(SEARCH("休",BI90)))</formula>
    </cfRule>
  </conditionalFormatting>
  <conditionalFormatting sqref="BD111:BH111 BJ111">
    <cfRule type="containsText" dxfId="418" priority="424" operator="containsText" text="休">
      <formula>NOT(ISERROR(SEARCH("休",BD111)))</formula>
    </cfRule>
    <cfRule type="containsText" dxfId="417" priority="425" operator="containsText" text="休">
      <formula>NOT(ISERROR(SEARCH("休",BD111)))</formula>
    </cfRule>
  </conditionalFormatting>
  <conditionalFormatting sqref="BJ111">
    <cfRule type="containsText" dxfId="416" priority="423" operator="containsText" text="休">
      <formula>NOT(ISERROR(SEARCH("休",BJ111)))</formula>
    </cfRule>
  </conditionalFormatting>
  <conditionalFormatting sqref="BD132:BH132 BJ132">
    <cfRule type="containsText" dxfId="415" priority="421" operator="containsText" text="休">
      <formula>NOT(ISERROR(SEARCH("休",BD132)))</formula>
    </cfRule>
    <cfRule type="containsText" dxfId="414" priority="422" operator="containsText" text="休">
      <formula>NOT(ISERROR(SEARCH("休",BD132)))</formula>
    </cfRule>
  </conditionalFormatting>
  <conditionalFormatting sqref="BJ132">
    <cfRule type="containsText" dxfId="413" priority="420" operator="containsText" text="休">
      <formula>NOT(ISERROR(SEARCH("休",BJ132)))</formula>
    </cfRule>
  </conditionalFormatting>
  <conditionalFormatting sqref="BD140:BJ140">
    <cfRule type="containsText" dxfId="412" priority="418" operator="containsText" text="休">
      <formula>NOT(ISERROR(SEARCH("休",BD140)))</formula>
    </cfRule>
    <cfRule type="containsText" dxfId="411" priority="419" operator="containsText" text="休">
      <formula>NOT(ISERROR(SEARCH("休",BD140)))</formula>
    </cfRule>
  </conditionalFormatting>
  <conditionalFormatting sqref="BI140:BJ140">
    <cfRule type="containsText" dxfId="410" priority="417" operator="containsText" text="休">
      <formula>NOT(ISERROR(SEARCH("休",BI140)))</formula>
    </cfRule>
  </conditionalFormatting>
  <conditionalFormatting sqref="CA140:CB140">
    <cfRule type="containsText" dxfId="409" priority="399" operator="containsText" text="休">
      <formula>NOT(ISERROR(SEARCH("休",CA140)))</formula>
    </cfRule>
  </conditionalFormatting>
  <conditionalFormatting sqref="CM48:CQ48 CS48">
    <cfRule type="containsText" dxfId="408" priority="397" operator="containsText" text="休">
      <formula>NOT(ISERROR(SEARCH("休",CM48)))</formula>
    </cfRule>
    <cfRule type="containsText" dxfId="407" priority="398" operator="containsText" text="休">
      <formula>NOT(ISERROR(SEARCH("休",CM48)))</formula>
    </cfRule>
  </conditionalFormatting>
  <conditionalFormatting sqref="CS48">
    <cfRule type="containsText" dxfId="406" priority="396" operator="containsText" text="休">
      <formula>NOT(ISERROR(SEARCH("休",CS48)))</formula>
    </cfRule>
  </conditionalFormatting>
  <conditionalFormatting sqref="BV140:CB140">
    <cfRule type="containsText" dxfId="405" priority="400" operator="containsText" text="休">
      <formula>NOT(ISERROR(SEARCH("休",BV140)))</formula>
    </cfRule>
    <cfRule type="containsText" dxfId="404" priority="401" operator="containsText" text="休">
      <formula>NOT(ISERROR(SEARCH("休",BV140)))</formula>
    </cfRule>
  </conditionalFormatting>
  <conditionalFormatting sqref="CM69:CQ69 CS69">
    <cfRule type="containsText" dxfId="403" priority="394" operator="containsText" text="休">
      <formula>NOT(ISERROR(SEARCH("休",CM69)))</formula>
    </cfRule>
    <cfRule type="containsText" dxfId="402" priority="395" operator="containsText" text="休">
      <formula>NOT(ISERROR(SEARCH("休",CM69)))</formula>
    </cfRule>
  </conditionalFormatting>
  <conditionalFormatting sqref="CS69">
    <cfRule type="containsText" dxfId="401" priority="393" operator="containsText" text="休">
      <formula>NOT(ISERROR(SEARCH("休",CS69)))</formula>
    </cfRule>
  </conditionalFormatting>
  <conditionalFormatting sqref="BV69:BZ69 CB69">
    <cfRule type="containsText" dxfId="400" priority="412" operator="containsText" text="休">
      <formula>NOT(ISERROR(SEARCH("休",BV69)))</formula>
    </cfRule>
    <cfRule type="containsText" dxfId="399" priority="413" operator="containsText" text="休">
      <formula>NOT(ISERROR(SEARCH("休",BV69)))</formula>
    </cfRule>
  </conditionalFormatting>
  <conditionalFormatting sqref="CB69">
    <cfRule type="containsText" dxfId="398" priority="411" operator="containsText" text="休">
      <formula>NOT(ISERROR(SEARCH("休",CB69)))</formula>
    </cfRule>
  </conditionalFormatting>
  <conditionalFormatting sqref="CM111:CQ111 CS111">
    <cfRule type="containsText" dxfId="397" priority="388" operator="containsText" text="休">
      <formula>NOT(ISERROR(SEARCH("休",CM111)))</formula>
    </cfRule>
    <cfRule type="containsText" dxfId="396" priority="389" operator="containsText" text="休">
      <formula>NOT(ISERROR(SEARCH("休",CM111)))</formula>
    </cfRule>
  </conditionalFormatting>
  <conditionalFormatting sqref="CS111">
    <cfRule type="containsText" dxfId="395" priority="387" operator="containsText" text="休">
      <formula>NOT(ISERROR(SEARCH("休",CS111)))</formula>
    </cfRule>
  </conditionalFormatting>
  <conditionalFormatting sqref="BV111:BZ111 CB111">
    <cfRule type="containsText" dxfId="394" priority="406" operator="containsText" text="休">
      <formula>NOT(ISERROR(SEARCH("休",BV111)))</formula>
    </cfRule>
    <cfRule type="containsText" dxfId="393" priority="407" operator="containsText" text="休">
      <formula>NOT(ISERROR(SEARCH("休",BV111)))</formula>
    </cfRule>
  </conditionalFormatting>
  <conditionalFormatting sqref="CB111">
    <cfRule type="containsText" dxfId="392" priority="405" operator="containsText" text="休">
      <formula>NOT(ISERROR(SEARCH("休",CB111)))</formula>
    </cfRule>
  </conditionalFormatting>
  <conditionalFormatting sqref="BV132:BZ132 CB132">
    <cfRule type="containsText" dxfId="391" priority="403" operator="containsText" text="休">
      <formula>NOT(ISERROR(SEARCH("休",BV132)))</formula>
    </cfRule>
    <cfRule type="containsText" dxfId="390" priority="404" operator="containsText" text="休">
      <formula>NOT(ISERROR(SEARCH("休",BV132)))</formula>
    </cfRule>
  </conditionalFormatting>
  <conditionalFormatting sqref="CB132">
    <cfRule type="containsText" dxfId="389" priority="402" operator="containsText" text="休">
      <formula>NOT(ISERROR(SEARCH("休",CB132)))</formula>
    </cfRule>
  </conditionalFormatting>
  <conditionalFormatting sqref="CM91:CS91 CM90:CQ90 CS90">
    <cfRule type="containsText" dxfId="388" priority="391" operator="containsText" text="休">
      <formula>NOT(ISERROR(SEARCH("休",CM90)))</formula>
    </cfRule>
    <cfRule type="containsText" dxfId="387" priority="392" operator="containsText" text="休">
      <formula>NOT(ISERROR(SEARCH("休",CM90)))</formula>
    </cfRule>
  </conditionalFormatting>
  <conditionalFormatting sqref="CR91:CS91 CS90">
    <cfRule type="containsText" dxfId="386" priority="390" operator="containsText" text="休">
      <formula>NOT(ISERROR(SEARCH("休",CR90)))</formula>
    </cfRule>
  </conditionalFormatting>
  <conditionalFormatting sqref="CM132:CQ132 CS132">
    <cfRule type="containsText" dxfId="385" priority="385" operator="containsText" text="休">
      <formula>NOT(ISERROR(SEARCH("休",CM132)))</formula>
    </cfRule>
    <cfRule type="containsText" dxfId="384" priority="386" operator="containsText" text="休">
      <formula>NOT(ISERROR(SEARCH("休",CM132)))</formula>
    </cfRule>
  </conditionalFormatting>
  <conditionalFormatting sqref="CS132">
    <cfRule type="containsText" dxfId="383" priority="384" operator="containsText" text="休">
      <formula>NOT(ISERROR(SEARCH("休",CS132)))</formula>
    </cfRule>
  </conditionalFormatting>
  <conditionalFormatting sqref="CM140:CS140">
    <cfRule type="containsText" dxfId="382" priority="382" operator="containsText" text="休">
      <formula>NOT(ISERROR(SEARCH("休",CM140)))</formula>
    </cfRule>
    <cfRule type="containsText" dxfId="381" priority="383" operator="containsText" text="休">
      <formula>NOT(ISERROR(SEARCH("休",CM140)))</formula>
    </cfRule>
  </conditionalFormatting>
  <conditionalFormatting sqref="CR140:CS140">
    <cfRule type="containsText" dxfId="380" priority="381" operator="containsText" text="休">
      <formula>NOT(ISERROR(SEARCH("休",CR140)))</formula>
    </cfRule>
  </conditionalFormatting>
  <conditionalFormatting sqref="I12 I33 I54 I75 I96 I117 Z117 Z96 Z75 Z54 Z33 Z12">
    <cfRule type="containsText" dxfId="379" priority="380" operator="containsText" text="土">
      <formula>NOT(ISERROR(SEARCH("土",I12)))</formula>
    </cfRule>
  </conditionalFormatting>
  <conditionalFormatting sqref="J12 J33 J54 J75 J96 J117 AA117 AA96 AA75 AA54 AA33 AA12">
    <cfRule type="containsText" dxfId="378" priority="379" operator="containsText" text="日">
      <formula>NOT(ISERROR(SEARCH("日",J12)))</formula>
    </cfRule>
  </conditionalFormatting>
  <conditionalFormatting sqref="I11">
    <cfRule type="expression" dxfId="377" priority="378">
      <formula>AND(WEEKDAY(I9,2)=6, OR(INT((DAY(I9)-1)/7)+1=2, INT((DAY(I9)-1)/7)+1=4))</formula>
    </cfRule>
  </conditionalFormatting>
  <conditionalFormatting sqref="I32">
    <cfRule type="expression" dxfId="376" priority="377">
      <formula>AND(WEEKDAY(I30,2)=6, OR(INT((DAY(I30)-1)/7)+1=2, INT((DAY(I30)-1)/7)+1=4))</formula>
    </cfRule>
  </conditionalFormatting>
  <conditionalFormatting sqref="I53">
    <cfRule type="expression" dxfId="375" priority="376">
      <formula>AND(WEEKDAY(I51,2)=6, OR(INT((DAY(I51)-1)/7)+1=2, INT((DAY(I51)-1)/7)+1=4))</formula>
    </cfRule>
  </conditionalFormatting>
  <conditionalFormatting sqref="I74">
    <cfRule type="expression" dxfId="374" priority="373">
      <formula>AND(WEEKDAY(I72,2)=6, OR(INT((DAY(I72)-1)/7)+1=2, INT((DAY(I72)-1)/7)+1=4))</formula>
    </cfRule>
    <cfRule type="expression" dxfId="373" priority="375">
      <formula>AND(WEEKDAY(I72,2)=6, OR(INT((DAY(I72)-1)/7)+1=2, INT((DAY(I72)-1)/7)+1=4))</formula>
    </cfRule>
  </conditionalFormatting>
  <conditionalFormatting sqref="I95">
    <cfRule type="expression" dxfId="372" priority="372">
      <formula>AND(WEEKDAY(I93,2)=6, OR(INT((DAY(I93)-1)/7)+1=2, INT((DAY(I93)-1)/7)+1=4))</formula>
    </cfRule>
    <cfRule type="expression" dxfId="371" priority="374">
      <formula>AND(WEEKDAY(I93,2)=6, OR(INT((DAY(I93)-1)/7)+1=2, INT((DAY(I93)-1)/7)+1=4))</formula>
    </cfRule>
  </conditionalFormatting>
  <conditionalFormatting sqref="I116">
    <cfRule type="expression" dxfId="370" priority="371">
      <formula>AND(WEEKDAY(I114,2)=6, OR(INT((DAY(I114)-1)/7)+1=2, INT((DAY(I114)-1)/7)+1=4))</formula>
    </cfRule>
  </conditionalFormatting>
  <conditionalFormatting sqref="Z11">
    <cfRule type="expression" dxfId="369" priority="370">
      <formula>AND(WEEKDAY(Z9,2)=6, OR(INT((DAY(Z9)-1)/7)+1=2, INT((DAY(Z9)-1)/7)+1=4))</formula>
    </cfRule>
  </conditionalFormatting>
  <conditionalFormatting sqref="Z32">
    <cfRule type="expression" dxfId="368" priority="369">
      <formula>AND(WEEKDAY(Z30,2)=6, OR(INT((DAY(Z30)-1)/7)+1=2, INT((DAY(Z30)-1)/7)+1=4))</formula>
    </cfRule>
  </conditionalFormatting>
  <conditionalFormatting sqref="Z53">
    <cfRule type="expression" dxfId="367" priority="368">
      <formula>AND(WEEKDAY(Z51,2)=6, OR(INT((DAY(Z51)-1)/7)+1=2, INT((DAY(Z51)-1)/7)+1=4))</formula>
    </cfRule>
  </conditionalFormatting>
  <conditionalFormatting sqref="Z74">
    <cfRule type="expression" dxfId="366" priority="367">
      <formula>AND(WEEKDAY(Z72,2)=6, OR(INT((DAY(Z72)-1)/7)+1=2, INT((DAY(Z72)-1)/7)+1=4))</formula>
    </cfRule>
  </conditionalFormatting>
  <conditionalFormatting sqref="Z95">
    <cfRule type="expression" dxfId="365" priority="366">
      <formula>AND(WEEKDAY(Z93,2)=6, OR(INT((DAY(Z93)-1)/7)+1=2, INT((DAY(Z93)-1)/7)+1=4))</formula>
    </cfRule>
  </conditionalFormatting>
  <conditionalFormatting sqref="Z116">
    <cfRule type="expression" dxfId="364" priority="364">
      <formula>AND(WEEKDAY(Z114,2)=6, OR(INT((DAY(Z114)-1)/7)+1=2, INT((DAY(Z114)-1)/7)+1=4))</formula>
    </cfRule>
    <cfRule type="expression" dxfId="363" priority="365">
      <formula>AND(WEEKDAY(Z114,2)=6, OR(INT((DAY(Z114)-1)/7)+1=2, INT((DAY(Z114)-1)/7)+1=4))</formula>
    </cfRule>
  </conditionalFormatting>
  <conditionalFormatting sqref="AR11">
    <cfRule type="expression" dxfId="362" priority="363">
      <formula>AND(WEEKDAY(AR9,2)=6, OR(INT((DAY(AR9)-1)/7)+1=2, INT((DAY(AR9)-1)/7)+1=4))</formula>
    </cfRule>
  </conditionalFormatting>
  <conditionalFormatting sqref="AR32">
    <cfRule type="expression" dxfId="361" priority="362">
      <formula>AND(WEEKDAY(AR30,2)=6, OR(INT((DAY(AR30)-1)/7)+1=2, INT((DAY(AR30)-1)/7)+1=4))</formula>
    </cfRule>
  </conditionalFormatting>
  <conditionalFormatting sqref="AR53">
    <cfRule type="expression" dxfId="360" priority="361">
      <formula>AND(WEEKDAY(AR51,2)=6, OR(INT((DAY(AR51)-1)/7)+1=2, INT((DAY(AR51)-1)/7)+1=4))</formula>
    </cfRule>
  </conditionalFormatting>
  <conditionalFormatting sqref="AR74">
    <cfRule type="expression" dxfId="359" priority="359">
      <formula>AND(WEEKDAY(AR72,2)=6, OR(INT((DAY(AR72)-1)/7)+1=2, INT((DAY(AR72)-1)/7)+1=4))</formula>
    </cfRule>
    <cfRule type="expression" dxfId="358" priority="360">
      <formula>AND(WEEKDAY(AR72,2)=6, OR(INT((DAY(AR72)-1)/7)+1=2, INT((DAY(AR72)-1)/7)+1=4))</formula>
    </cfRule>
  </conditionalFormatting>
  <conditionalFormatting sqref="AR95">
    <cfRule type="expression" dxfId="357" priority="358">
      <formula>AND(WEEKDAY(AR93,2)=6, OR(INT((DAY(AR93)-1)/7)+1=2, INT((DAY(AR93)-1)/7)+1=4))</formula>
    </cfRule>
  </conditionalFormatting>
  <conditionalFormatting sqref="AR116">
    <cfRule type="expression" dxfId="356" priority="357">
      <formula>AND(WEEKDAY(AR114,2)=6, OR(INT((DAY(AR114)-1)/7)+1=2, INT((DAY(AR114)-1)/7)+1=4))</formula>
    </cfRule>
  </conditionalFormatting>
  <conditionalFormatting sqref="BI11">
    <cfRule type="expression" dxfId="355" priority="356">
      <formula>AND(WEEKDAY(BI9,2)=6, OR(INT((DAY(BI9)-1)/7)+1=2, INT((DAY(BI9)-1)/7)+1=4))</formula>
    </cfRule>
  </conditionalFormatting>
  <conditionalFormatting sqref="BI32">
    <cfRule type="expression" dxfId="354" priority="355">
      <formula>AND(WEEKDAY(BI30,2)=6, OR(INT((DAY(BI30)-1)/7)+1=2, INT((DAY(BI30)-1)/7)+1=4))</formula>
    </cfRule>
  </conditionalFormatting>
  <conditionalFormatting sqref="BI53">
    <cfRule type="expression" dxfId="353" priority="354">
      <formula>AND(WEEKDAY(BI51,2)=6, OR(INT((DAY(BI51)-1)/7)+1=2, INT((DAY(BI51)-1)/7)+1=4))</formula>
    </cfRule>
  </conditionalFormatting>
  <conditionalFormatting sqref="BI74">
    <cfRule type="expression" dxfId="352" priority="353">
      <formula>AND(WEEKDAY(BI72,2)=6, OR(INT((DAY(BI72)-1)/7)+1=2, INT((DAY(BI72)-1)/7)+1=4))</formula>
    </cfRule>
  </conditionalFormatting>
  <conditionalFormatting sqref="BI95">
    <cfRule type="expression" dxfId="351" priority="352">
      <formula>AND(WEEKDAY(BI93,2)=6, OR(INT((DAY(BI93)-1)/7)+1=2, INT((DAY(BI93)-1)/7)+1=4))</formula>
    </cfRule>
  </conditionalFormatting>
  <conditionalFormatting sqref="BI116">
    <cfRule type="expression" dxfId="350" priority="351">
      <formula>AND(WEEKDAY(BI114,2)=6, OR(INT((DAY(BI114)-1)/7)+1=2, INT((DAY(BI114)-1)/7)+1=4))</formula>
    </cfRule>
  </conditionalFormatting>
  <conditionalFormatting sqref="CA11">
    <cfRule type="expression" dxfId="349" priority="350">
      <formula>AND(WEEKDAY(CA9,2)=6, OR(INT((DAY(CA9)-1)/7)+1=2, INT((DAY(CA9)-1)/7)+1=4))</formula>
    </cfRule>
  </conditionalFormatting>
  <conditionalFormatting sqref="CA32">
    <cfRule type="expression" dxfId="348" priority="349">
      <formula>AND(WEEKDAY(CA30,2)=6, OR(INT((DAY(CA30)-1)/7)+1=2, INT((DAY(CA30)-1)/7)+1=4))</formula>
    </cfRule>
  </conditionalFormatting>
  <conditionalFormatting sqref="CA53">
    <cfRule type="expression" dxfId="347" priority="348">
      <formula>AND(WEEKDAY(CA51,2)=6, OR(INT((DAY(CA51)-1)/7)+1=2, INT((DAY(CA51)-1)/7)+1=4))</formula>
    </cfRule>
  </conditionalFormatting>
  <conditionalFormatting sqref="CA74">
    <cfRule type="expression" dxfId="346" priority="347">
      <formula>AND(WEEKDAY(CA72,2)=6, OR(INT((DAY(CA72)-1)/7)+1=2, INT((DAY(CA72)-1)/7)+1=4))</formula>
    </cfRule>
  </conditionalFormatting>
  <conditionalFormatting sqref="CA95">
    <cfRule type="expression" dxfId="345" priority="346">
      <formula>AND(WEEKDAY(CA93,2)=6, OR(INT((DAY(CA93)-1)/7)+1=2, INT((DAY(CA93)-1)/7)+1=4))</formula>
    </cfRule>
  </conditionalFormatting>
  <conditionalFormatting sqref="CA116">
    <cfRule type="expression" dxfId="344" priority="345">
      <formula>AND(WEEKDAY(CA114,2)=6, OR(INT((DAY(CA114)-1)/7)+1=2, INT((DAY(CA114)-1)/7)+1=4))</formula>
    </cfRule>
  </conditionalFormatting>
  <conditionalFormatting sqref="CR53">
    <cfRule type="expression" dxfId="343" priority="342">
      <formula>AND(WEEKDAY(CR51,2)=6, OR(INT((DAY(CR51)-1)/7)+1=2, INT((DAY(CR51)-1)/7)+1=4))</formula>
    </cfRule>
    <cfRule type="expression" dxfId="342" priority="344">
      <formula>AND(WEEKDAY(CR51,2)=6, OR(INT((DAY(CR51)-1)/7)+1=2, INT((DAY(CR51)-1)/7)+1=4))</formula>
    </cfRule>
  </conditionalFormatting>
  <conditionalFormatting sqref="CR74">
    <cfRule type="expression" dxfId="341" priority="341">
      <formula>AND(WEEKDAY(CR72,2)=6, OR(INT((DAY(CR72)-1)/7)+1=2, INT((DAY(CR72)-1)/7)+1=4))</formula>
    </cfRule>
    <cfRule type="expression" dxfId="340" priority="343">
      <formula>AND(WEEKDAY(CR72,2)=6, OR(INT((DAY(CR72)-1)/7)+1=2, INT((DAY(CR72)-1)/7)+1=4))</formula>
    </cfRule>
  </conditionalFormatting>
  <conditionalFormatting sqref="CR11">
    <cfRule type="expression" dxfId="339" priority="340">
      <formula>AND(WEEKDAY(CR9,2)=6, OR(INT((DAY(CR9)-1)/7)+1=2, INT((DAY(CR9)-1)/7)+1=4))</formula>
    </cfRule>
  </conditionalFormatting>
  <conditionalFormatting sqref="CR32">
    <cfRule type="expression" dxfId="338" priority="339">
      <formula>AND(WEEKDAY(CR30,2)=6, OR(INT((DAY(CR30)-1)/7)+1=2, INT((DAY(CR30)-1)/7)+1=4))</formula>
    </cfRule>
  </conditionalFormatting>
  <conditionalFormatting sqref="AR12 AR33 AR54 AR75 AR96 AR117 BI117 BI96 BI75 BI54 BI33 BI12">
    <cfRule type="containsText" dxfId="337" priority="338" operator="containsText" text="土">
      <formula>NOT(ISERROR(SEARCH("土",AR12)))</formula>
    </cfRule>
  </conditionalFormatting>
  <conditionalFormatting sqref="AS117 AS96 AS75 AS54 BJ54 BJ75 BJ96 BJ117">
    <cfRule type="containsText" dxfId="336" priority="337" operator="containsText" text="日">
      <formula>NOT(ISERROR(SEARCH("日",AS54)))</formula>
    </cfRule>
  </conditionalFormatting>
  <conditionalFormatting sqref="CA117 CA96 CA75 CA54 CA33 CA12 CR12 CR33 CR54 CR75 CR96 CR117">
    <cfRule type="containsText" dxfId="335" priority="336" operator="containsText" text="土">
      <formula>NOT(ISERROR(SEARCH("土",CA12)))</formula>
    </cfRule>
  </conditionalFormatting>
  <conditionalFormatting sqref="CB12 CB33 CB54 CB75 CB96 CB117 CS117 CS96 CS75 CS54 CS33 CS12">
    <cfRule type="containsText" dxfId="334" priority="335" operator="containsText" text="日">
      <formula>NOT(ISERROR(SEARCH("日",CB12)))</formula>
    </cfRule>
  </conditionalFormatting>
  <conditionalFormatting sqref="AS12 AS33 BJ12">
    <cfRule type="containsText" dxfId="333" priority="334" operator="containsText" text="日">
      <formula>NOT(ISERROR(SEARCH("日",AS12)))</formula>
    </cfRule>
  </conditionalFormatting>
  <conditionalFormatting sqref="BJ33">
    <cfRule type="containsText" dxfId="332" priority="333" operator="containsText" text="日">
      <formula>NOT(ISERROR(SEARCH("日",BJ33)))</formula>
    </cfRule>
  </conditionalFormatting>
  <conditionalFormatting sqref="I48">
    <cfRule type="containsText" dxfId="331" priority="331" operator="containsText" text="休">
      <formula>NOT(ISERROR(SEARCH("休",I48)))</formula>
    </cfRule>
    <cfRule type="containsText" dxfId="330" priority="332" operator="containsText" text="休">
      <formula>NOT(ISERROR(SEARCH("休",I48)))</formula>
    </cfRule>
  </conditionalFormatting>
  <conditionalFormatting sqref="BI48">
    <cfRule type="containsText" dxfId="329" priority="316" operator="containsText" text="休">
      <formula>NOT(ISERROR(SEARCH("休",BI48)))</formula>
    </cfRule>
    <cfRule type="containsText" dxfId="328" priority="317" operator="containsText" text="休">
      <formula>NOT(ISERROR(SEARCH("休",BI48)))</formula>
    </cfRule>
  </conditionalFormatting>
  <conditionalFormatting sqref="BI48">
    <cfRule type="containsText" dxfId="327" priority="319" operator="containsText" text="休">
      <formula>NOT(ISERROR(SEARCH("休",BI48)))</formula>
    </cfRule>
    <cfRule type="containsText" dxfId="326" priority="320" operator="containsText" text="休">
      <formula>NOT(ISERROR(SEARCH("休",BI48)))</formula>
    </cfRule>
  </conditionalFormatting>
  <conditionalFormatting sqref="BI48">
    <cfRule type="containsText" dxfId="325" priority="318" operator="containsText" text="休">
      <formula>NOT(ISERROR(SEARCH("休",BI48)))</formula>
    </cfRule>
  </conditionalFormatting>
  <conditionalFormatting sqref="CR48">
    <cfRule type="containsText" dxfId="324" priority="306" operator="containsText" text="休">
      <formula>NOT(ISERROR(SEARCH("休",CR48)))</formula>
    </cfRule>
    <cfRule type="containsText" dxfId="323" priority="307" operator="containsText" text="休">
      <formula>NOT(ISERROR(SEARCH("休",CR48)))</formula>
    </cfRule>
  </conditionalFormatting>
  <conditionalFormatting sqref="CR48">
    <cfRule type="containsText" dxfId="322" priority="309" operator="containsText" text="休">
      <formula>NOT(ISERROR(SEARCH("休",CR48)))</formula>
    </cfRule>
    <cfRule type="containsText" dxfId="321" priority="310" operator="containsText" text="休">
      <formula>NOT(ISERROR(SEARCH("休",CR48)))</formula>
    </cfRule>
  </conditionalFormatting>
  <conditionalFormatting sqref="CR48">
    <cfRule type="containsText" dxfId="320" priority="308" operator="containsText" text="休">
      <formula>NOT(ISERROR(SEARCH("休",CR48)))</formula>
    </cfRule>
  </conditionalFormatting>
  <conditionalFormatting sqref="CR69">
    <cfRule type="containsText" dxfId="319" priority="276" operator="containsText" text="休">
      <formula>NOT(ISERROR(SEARCH("休",CR69)))</formula>
    </cfRule>
    <cfRule type="containsText" dxfId="318" priority="277" operator="containsText" text="休">
      <formula>NOT(ISERROR(SEARCH("休",CR69)))</formula>
    </cfRule>
  </conditionalFormatting>
  <conditionalFormatting sqref="CA48">
    <cfRule type="containsText" dxfId="317" priority="314" operator="containsText" text="休">
      <formula>NOT(ISERROR(SEARCH("休",CA48)))</formula>
    </cfRule>
    <cfRule type="containsText" dxfId="316" priority="315" operator="containsText" text="休">
      <formula>NOT(ISERROR(SEARCH("休",CA48)))</formula>
    </cfRule>
  </conditionalFormatting>
  <conditionalFormatting sqref="CA48">
    <cfRule type="containsText" dxfId="315" priority="313" operator="containsText" text="休">
      <formula>NOT(ISERROR(SEARCH("休",CA48)))</formula>
    </cfRule>
  </conditionalFormatting>
  <conditionalFormatting sqref="CA48">
    <cfRule type="containsText" dxfId="314" priority="311" operator="containsText" text="休">
      <formula>NOT(ISERROR(SEARCH("休",CA48)))</formula>
    </cfRule>
    <cfRule type="containsText" dxfId="313" priority="312" operator="containsText" text="休">
      <formula>NOT(ISERROR(SEARCH("休",CA48)))</formula>
    </cfRule>
  </conditionalFormatting>
  <conditionalFormatting sqref="I69">
    <cfRule type="containsText" dxfId="312" priority="304" operator="containsText" text="休">
      <formula>NOT(ISERROR(SEARCH("休",I69)))</formula>
    </cfRule>
    <cfRule type="containsText" dxfId="311" priority="305" operator="containsText" text="休">
      <formula>NOT(ISERROR(SEARCH("休",I69)))</formula>
    </cfRule>
  </conditionalFormatting>
  <conditionalFormatting sqref="I69">
    <cfRule type="containsText" dxfId="310" priority="303" operator="containsText" text="休">
      <formula>NOT(ISERROR(SEARCH("休",I69)))</formula>
    </cfRule>
  </conditionalFormatting>
  <conditionalFormatting sqref="I69">
    <cfRule type="containsText" dxfId="309" priority="301" operator="containsText" text="休">
      <formula>NOT(ISERROR(SEARCH("休",I69)))</formula>
    </cfRule>
    <cfRule type="containsText" dxfId="308" priority="302" operator="containsText" text="休">
      <formula>NOT(ISERROR(SEARCH("休",I69)))</formula>
    </cfRule>
  </conditionalFormatting>
  <conditionalFormatting sqref="Z48">
    <cfRule type="containsText" dxfId="307" priority="329" operator="containsText" text="休">
      <formula>NOT(ISERROR(SEARCH("休",Z48)))</formula>
    </cfRule>
    <cfRule type="containsText" dxfId="306" priority="330" operator="containsText" text="休">
      <formula>NOT(ISERROR(SEARCH("休",Z48)))</formula>
    </cfRule>
  </conditionalFormatting>
  <conditionalFormatting sqref="Z48">
    <cfRule type="containsText" dxfId="305" priority="328" operator="containsText" text="休">
      <formula>NOT(ISERROR(SEARCH("休",Z48)))</formula>
    </cfRule>
  </conditionalFormatting>
  <conditionalFormatting sqref="Z48">
    <cfRule type="containsText" dxfId="304" priority="326" operator="containsText" text="休">
      <formula>NOT(ISERROR(SEARCH("休",Z48)))</formula>
    </cfRule>
    <cfRule type="containsText" dxfId="303" priority="327" operator="containsText" text="休">
      <formula>NOT(ISERROR(SEARCH("休",Z48)))</formula>
    </cfRule>
  </conditionalFormatting>
  <conditionalFormatting sqref="AR48">
    <cfRule type="containsText" dxfId="302" priority="324" operator="containsText" text="休">
      <formula>NOT(ISERROR(SEARCH("休",AR48)))</formula>
    </cfRule>
    <cfRule type="containsText" dxfId="301" priority="325" operator="containsText" text="休">
      <formula>NOT(ISERROR(SEARCH("休",AR48)))</formula>
    </cfRule>
  </conditionalFormatting>
  <conditionalFormatting sqref="AR48">
    <cfRule type="containsText" dxfId="300" priority="323" operator="containsText" text="休">
      <formula>NOT(ISERROR(SEARCH("休",AR48)))</formula>
    </cfRule>
  </conditionalFormatting>
  <conditionalFormatting sqref="AR48">
    <cfRule type="containsText" dxfId="299" priority="321" operator="containsText" text="休">
      <formula>NOT(ISERROR(SEARCH("休",AR48)))</formula>
    </cfRule>
    <cfRule type="containsText" dxfId="298" priority="322" operator="containsText" text="休">
      <formula>NOT(ISERROR(SEARCH("休",AR48)))</formula>
    </cfRule>
  </conditionalFormatting>
  <conditionalFormatting sqref="CA69">
    <cfRule type="containsText" dxfId="297" priority="284" operator="containsText" text="休">
      <formula>NOT(ISERROR(SEARCH("休",CA69)))</formula>
    </cfRule>
    <cfRule type="containsText" dxfId="296" priority="285" operator="containsText" text="休">
      <formula>NOT(ISERROR(SEARCH("休",CA69)))</formula>
    </cfRule>
  </conditionalFormatting>
  <conditionalFormatting sqref="CA69">
    <cfRule type="containsText" dxfId="295" priority="283" operator="containsText" text="休">
      <formula>NOT(ISERROR(SEARCH("休",CA69)))</formula>
    </cfRule>
  </conditionalFormatting>
  <conditionalFormatting sqref="CA69">
    <cfRule type="containsText" dxfId="294" priority="281" operator="containsText" text="休">
      <formula>NOT(ISERROR(SEARCH("休",CA69)))</formula>
    </cfRule>
    <cfRule type="containsText" dxfId="293" priority="282" operator="containsText" text="休">
      <formula>NOT(ISERROR(SEARCH("休",CA69)))</formula>
    </cfRule>
  </conditionalFormatting>
  <conditionalFormatting sqref="BI69">
    <cfRule type="containsText" dxfId="292" priority="289" operator="containsText" text="休">
      <formula>NOT(ISERROR(SEARCH("休",BI69)))</formula>
    </cfRule>
    <cfRule type="containsText" dxfId="291" priority="290" operator="containsText" text="休">
      <formula>NOT(ISERROR(SEARCH("休",BI69)))</formula>
    </cfRule>
  </conditionalFormatting>
  <conditionalFormatting sqref="BI69">
    <cfRule type="containsText" dxfId="290" priority="288" operator="containsText" text="休">
      <formula>NOT(ISERROR(SEARCH("休",BI69)))</formula>
    </cfRule>
  </conditionalFormatting>
  <conditionalFormatting sqref="BI69">
    <cfRule type="containsText" dxfId="289" priority="286" operator="containsText" text="休">
      <formula>NOT(ISERROR(SEARCH("休",BI69)))</formula>
    </cfRule>
    <cfRule type="containsText" dxfId="288" priority="287" operator="containsText" text="休">
      <formula>NOT(ISERROR(SEARCH("休",BI69)))</formula>
    </cfRule>
  </conditionalFormatting>
  <conditionalFormatting sqref="CR69">
    <cfRule type="containsText" dxfId="287" priority="279" operator="containsText" text="休">
      <formula>NOT(ISERROR(SEARCH("休",CR69)))</formula>
    </cfRule>
    <cfRule type="containsText" dxfId="286" priority="280" operator="containsText" text="休">
      <formula>NOT(ISERROR(SEARCH("休",CR69)))</formula>
    </cfRule>
  </conditionalFormatting>
  <conditionalFormatting sqref="CR69">
    <cfRule type="containsText" dxfId="285" priority="278" operator="containsText" text="休">
      <formula>NOT(ISERROR(SEARCH("休",CR69)))</formula>
    </cfRule>
  </conditionalFormatting>
  <conditionalFormatting sqref="Z69">
    <cfRule type="containsText" dxfId="284" priority="299" operator="containsText" text="休">
      <formula>NOT(ISERROR(SEARCH("休",Z69)))</formula>
    </cfRule>
    <cfRule type="containsText" dxfId="283" priority="300" operator="containsText" text="休">
      <formula>NOT(ISERROR(SEARCH("休",Z69)))</formula>
    </cfRule>
  </conditionalFormatting>
  <conditionalFormatting sqref="Z69">
    <cfRule type="containsText" dxfId="282" priority="298" operator="containsText" text="休">
      <formula>NOT(ISERROR(SEARCH("休",Z69)))</formula>
    </cfRule>
  </conditionalFormatting>
  <conditionalFormatting sqref="Z69">
    <cfRule type="containsText" dxfId="281" priority="296" operator="containsText" text="休">
      <formula>NOT(ISERROR(SEARCH("休",Z69)))</formula>
    </cfRule>
    <cfRule type="containsText" dxfId="280" priority="297" operator="containsText" text="休">
      <formula>NOT(ISERROR(SEARCH("休",Z69)))</formula>
    </cfRule>
  </conditionalFormatting>
  <conditionalFormatting sqref="AR69">
    <cfRule type="containsText" dxfId="279" priority="294" operator="containsText" text="休">
      <formula>NOT(ISERROR(SEARCH("休",AR69)))</formula>
    </cfRule>
    <cfRule type="containsText" dxfId="278" priority="295" operator="containsText" text="休">
      <formula>NOT(ISERROR(SEARCH("休",AR69)))</formula>
    </cfRule>
  </conditionalFormatting>
  <conditionalFormatting sqref="AR69">
    <cfRule type="containsText" dxfId="277" priority="293" operator="containsText" text="休">
      <formula>NOT(ISERROR(SEARCH("休",AR69)))</formula>
    </cfRule>
  </conditionalFormatting>
  <conditionalFormatting sqref="AR69">
    <cfRule type="containsText" dxfId="276" priority="291" operator="containsText" text="休">
      <formula>NOT(ISERROR(SEARCH("休",AR69)))</formula>
    </cfRule>
    <cfRule type="containsText" dxfId="275" priority="292" operator="containsText" text="休">
      <formula>NOT(ISERROR(SEARCH("休",AR69)))</formula>
    </cfRule>
  </conditionalFormatting>
  <conditionalFormatting sqref="BI90">
    <cfRule type="containsText" dxfId="274" priority="259" operator="containsText" text="休">
      <formula>NOT(ISERROR(SEARCH("休",BI90)))</formula>
    </cfRule>
    <cfRule type="containsText" dxfId="273" priority="260" operator="containsText" text="休">
      <formula>NOT(ISERROR(SEARCH("休",BI90)))</formula>
    </cfRule>
  </conditionalFormatting>
  <conditionalFormatting sqref="BI90">
    <cfRule type="containsText" dxfId="272" priority="258" operator="containsText" text="休">
      <formula>NOT(ISERROR(SEARCH("休",BI90)))</formula>
    </cfRule>
  </conditionalFormatting>
  <conditionalFormatting sqref="BI90">
    <cfRule type="containsText" dxfId="271" priority="256" operator="containsText" text="休">
      <formula>NOT(ISERROR(SEARCH("休",BI90)))</formula>
    </cfRule>
    <cfRule type="containsText" dxfId="270" priority="257" operator="containsText" text="休">
      <formula>NOT(ISERROR(SEARCH("休",BI90)))</formula>
    </cfRule>
  </conditionalFormatting>
  <conditionalFormatting sqref="CA90">
    <cfRule type="containsText" dxfId="269" priority="254" operator="containsText" text="休">
      <formula>NOT(ISERROR(SEARCH("休",CA90)))</formula>
    </cfRule>
    <cfRule type="containsText" dxfId="268" priority="255" operator="containsText" text="休">
      <formula>NOT(ISERROR(SEARCH("休",CA90)))</formula>
    </cfRule>
  </conditionalFormatting>
  <conditionalFormatting sqref="CA90">
    <cfRule type="containsText" dxfId="267" priority="253" operator="containsText" text="休">
      <formula>NOT(ISERROR(SEARCH("休",CA90)))</formula>
    </cfRule>
  </conditionalFormatting>
  <conditionalFormatting sqref="CA90">
    <cfRule type="containsText" dxfId="266" priority="251" operator="containsText" text="休">
      <formula>NOT(ISERROR(SEARCH("休",CA90)))</formula>
    </cfRule>
    <cfRule type="containsText" dxfId="265" priority="252" operator="containsText" text="休">
      <formula>NOT(ISERROR(SEARCH("休",CA90)))</formula>
    </cfRule>
  </conditionalFormatting>
  <conditionalFormatting sqref="I90">
    <cfRule type="containsText" dxfId="264" priority="274" operator="containsText" text="休">
      <formula>NOT(ISERROR(SEARCH("休",I90)))</formula>
    </cfRule>
    <cfRule type="containsText" dxfId="263" priority="275" operator="containsText" text="休">
      <formula>NOT(ISERROR(SEARCH("休",I90)))</formula>
    </cfRule>
  </conditionalFormatting>
  <conditionalFormatting sqref="I90">
    <cfRule type="containsText" dxfId="262" priority="273" operator="containsText" text="休">
      <formula>NOT(ISERROR(SEARCH("休",I90)))</formula>
    </cfRule>
  </conditionalFormatting>
  <conditionalFormatting sqref="I90">
    <cfRule type="containsText" dxfId="261" priority="271" operator="containsText" text="休">
      <formula>NOT(ISERROR(SEARCH("休",I90)))</formula>
    </cfRule>
    <cfRule type="containsText" dxfId="260" priority="272" operator="containsText" text="休">
      <formula>NOT(ISERROR(SEARCH("休",I90)))</formula>
    </cfRule>
  </conditionalFormatting>
  <conditionalFormatting sqref="Z90">
    <cfRule type="containsText" dxfId="259" priority="269" operator="containsText" text="休">
      <formula>NOT(ISERROR(SEARCH("休",Z90)))</formula>
    </cfRule>
    <cfRule type="containsText" dxfId="258" priority="270" operator="containsText" text="休">
      <formula>NOT(ISERROR(SEARCH("休",Z90)))</formula>
    </cfRule>
  </conditionalFormatting>
  <conditionalFormatting sqref="Z90">
    <cfRule type="containsText" dxfId="257" priority="268" operator="containsText" text="休">
      <formula>NOT(ISERROR(SEARCH("休",Z90)))</formula>
    </cfRule>
  </conditionalFormatting>
  <conditionalFormatting sqref="Z90">
    <cfRule type="containsText" dxfId="256" priority="266" operator="containsText" text="休">
      <formula>NOT(ISERROR(SEARCH("休",Z90)))</formula>
    </cfRule>
    <cfRule type="containsText" dxfId="255" priority="267" operator="containsText" text="休">
      <formula>NOT(ISERROR(SEARCH("休",Z90)))</formula>
    </cfRule>
  </conditionalFormatting>
  <conditionalFormatting sqref="AR90">
    <cfRule type="containsText" dxfId="254" priority="264" operator="containsText" text="休">
      <formula>NOT(ISERROR(SEARCH("休",AR90)))</formula>
    </cfRule>
    <cfRule type="containsText" dxfId="253" priority="265" operator="containsText" text="休">
      <formula>NOT(ISERROR(SEARCH("休",AR90)))</formula>
    </cfRule>
  </conditionalFormatting>
  <conditionalFormatting sqref="AR90">
    <cfRule type="containsText" dxfId="252" priority="263" operator="containsText" text="休">
      <formula>NOT(ISERROR(SEARCH("休",AR90)))</formula>
    </cfRule>
  </conditionalFormatting>
  <conditionalFormatting sqref="AR90">
    <cfRule type="containsText" dxfId="251" priority="261" operator="containsText" text="休">
      <formula>NOT(ISERROR(SEARCH("休",AR90)))</formula>
    </cfRule>
    <cfRule type="containsText" dxfId="250" priority="262" operator="containsText" text="休">
      <formula>NOT(ISERROR(SEARCH("休",AR90)))</formula>
    </cfRule>
  </conditionalFormatting>
  <conditionalFormatting sqref="BI111">
    <cfRule type="containsText" dxfId="249" priority="229" operator="containsText" text="休">
      <formula>NOT(ISERROR(SEARCH("休",BI111)))</formula>
    </cfRule>
    <cfRule type="containsText" dxfId="248" priority="230" operator="containsText" text="休">
      <formula>NOT(ISERROR(SEARCH("休",BI111)))</formula>
    </cfRule>
  </conditionalFormatting>
  <conditionalFormatting sqref="BI111">
    <cfRule type="containsText" dxfId="247" priority="228" operator="containsText" text="休">
      <formula>NOT(ISERROR(SEARCH("休",BI111)))</formula>
    </cfRule>
  </conditionalFormatting>
  <conditionalFormatting sqref="BI111">
    <cfRule type="containsText" dxfId="246" priority="226" operator="containsText" text="休">
      <formula>NOT(ISERROR(SEARCH("休",BI111)))</formula>
    </cfRule>
    <cfRule type="containsText" dxfId="245" priority="227" operator="containsText" text="休">
      <formula>NOT(ISERROR(SEARCH("休",BI111)))</formula>
    </cfRule>
  </conditionalFormatting>
  <conditionalFormatting sqref="CR90">
    <cfRule type="containsText" dxfId="244" priority="249" operator="containsText" text="休">
      <formula>NOT(ISERROR(SEARCH("休",CR90)))</formula>
    </cfRule>
    <cfRule type="containsText" dxfId="243" priority="250" operator="containsText" text="休">
      <formula>NOT(ISERROR(SEARCH("休",CR90)))</formula>
    </cfRule>
  </conditionalFormatting>
  <conditionalFormatting sqref="CR90">
    <cfRule type="containsText" dxfId="242" priority="248" operator="containsText" text="休">
      <formula>NOT(ISERROR(SEARCH("休",CR90)))</formula>
    </cfRule>
  </conditionalFormatting>
  <conditionalFormatting sqref="CR90">
    <cfRule type="containsText" dxfId="241" priority="246" operator="containsText" text="休">
      <formula>NOT(ISERROR(SEARCH("休",CR90)))</formula>
    </cfRule>
    <cfRule type="containsText" dxfId="240" priority="247" operator="containsText" text="休">
      <formula>NOT(ISERROR(SEARCH("休",CR90)))</formula>
    </cfRule>
  </conditionalFormatting>
  <conditionalFormatting sqref="I111">
    <cfRule type="containsText" dxfId="239" priority="244" operator="containsText" text="休">
      <formula>NOT(ISERROR(SEARCH("休",I111)))</formula>
    </cfRule>
    <cfRule type="containsText" dxfId="238" priority="245" operator="containsText" text="休">
      <formula>NOT(ISERROR(SEARCH("休",I111)))</formula>
    </cfRule>
  </conditionalFormatting>
  <conditionalFormatting sqref="I111">
    <cfRule type="containsText" dxfId="237" priority="243" operator="containsText" text="休">
      <formula>NOT(ISERROR(SEARCH("休",I111)))</formula>
    </cfRule>
  </conditionalFormatting>
  <conditionalFormatting sqref="I111">
    <cfRule type="containsText" dxfId="236" priority="241" operator="containsText" text="休">
      <formula>NOT(ISERROR(SEARCH("休",I111)))</formula>
    </cfRule>
    <cfRule type="containsText" dxfId="235" priority="242" operator="containsText" text="休">
      <formula>NOT(ISERROR(SEARCH("休",I111)))</formula>
    </cfRule>
  </conditionalFormatting>
  <conditionalFormatting sqref="Z111">
    <cfRule type="containsText" dxfId="234" priority="239" operator="containsText" text="休">
      <formula>NOT(ISERROR(SEARCH("休",Z111)))</formula>
    </cfRule>
    <cfRule type="containsText" dxfId="233" priority="240" operator="containsText" text="休">
      <formula>NOT(ISERROR(SEARCH("休",Z111)))</formula>
    </cfRule>
  </conditionalFormatting>
  <conditionalFormatting sqref="Z111">
    <cfRule type="containsText" dxfId="232" priority="238" operator="containsText" text="休">
      <formula>NOT(ISERROR(SEARCH("休",Z111)))</formula>
    </cfRule>
  </conditionalFormatting>
  <conditionalFormatting sqref="Z111">
    <cfRule type="containsText" dxfId="231" priority="236" operator="containsText" text="休">
      <formula>NOT(ISERROR(SEARCH("休",Z111)))</formula>
    </cfRule>
    <cfRule type="containsText" dxfId="230" priority="237" operator="containsText" text="休">
      <formula>NOT(ISERROR(SEARCH("休",Z111)))</formula>
    </cfRule>
  </conditionalFormatting>
  <conditionalFormatting sqref="AR111">
    <cfRule type="containsText" dxfId="229" priority="234" operator="containsText" text="休">
      <formula>NOT(ISERROR(SEARCH("休",AR111)))</formula>
    </cfRule>
    <cfRule type="containsText" dxfId="228" priority="235" operator="containsText" text="休">
      <formula>NOT(ISERROR(SEARCH("休",AR111)))</formula>
    </cfRule>
  </conditionalFormatting>
  <conditionalFormatting sqref="AR111">
    <cfRule type="containsText" dxfId="227" priority="233" operator="containsText" text="休">
      <formula>NOT(ISERROR(SEARCH("休",AR111)))</formula>
    </cfRule>
  </conditionalFormatting>
  <conditionalFormatting sqref="AR111">
    <cfRule type="containsText" dxfId="226" priority="231" operator="containsText" text="休">
      <formula>NOT(ISERROR(SEARCH("休",AR111)))</formula>
    </cfRule>
    <cfRule type="containsText" dxfId="225" priority="232" operator="containsText" text="休">
      <formula>NOT(ISERROR(SEARCH("休",AR111)))</formula>
    </cfRule>
  </conditionalFormatting>
  <conditionalFormatting sqref="CA111">
    <cfRule type="containsText" dxfId="224" priority="224" operator="containsText" text="休">
      <formula>NOT(ISERROR(SEARCH("休",CA111)))</formula>
    </cfRule>
    <cfRule type="containsText" dxfId="223" priority="225" operator="containsText" text="休">
      <formula>NOT(ISERROR(SEARCH("休",CA111)))</formula>
    </cfRule>
  </conditionalFormatting>
  <conditionalFormatting sqref="CA111">
    <cfRule type="containsText" dxfId="222" priority="223" operator="containsText" text="休">
      <formula>NOT(ISERROR(SEARCH("休",CA111)))</formula>
    </cfRule>
  </conditionalFormatting>
  <conditionalFormatting sqref="CA111">
    <cfRule type="containsText" dxfId="221" priority="221" operator="containsText" text="休">
      <formula>NOT(ISERROR(SEARCH("休",CA111)))</formula>
    </cfRule>
    <cfRule type="containsText" dxfId="220" priority="222" operator="containsText" text="休">
      <formula>NOT(ISERROR(SEARCH("休",CA111)))</formula>
    </cfRule>
  </conditionalFormatting>
  <conditionalFormatting sqref="CR111">
    <cfRule type="containsText" dxfId="219" priority="219" operator="containsText" text="休">
      <formula>NOT(ISERROR(SEARCH("休",CR111)))</formula>
    </cfRule>
    <cfRule type="containsText" dxfId="218" priority="220" operator="containsText" text="休">
      <formula>NOT(ISERROR(SEARCH("休",CR111)))</formula>
    </cfRule>
  </conditionalFormatting>
  <conditionalFormatting sqref="CR111">
    <cfRule type="containsText" dxfId="217" priority="218" operator="containsText" text="休">
      <formula>NOT(ISERROR(SEARCH("休",CR111)))</formula>
    </cfRule>
  </conditionalFormatting>
  <conditionalFormatting sqref="CR111">
    <cfRule type="containsText" dxfId="216" priority="216" operator="containsText" text="休">
      <formula>NOT(ISERROR(SEARCH("休",CR111)))</formula>
    </cfRule>
    <cfRule type="containsText" dxfId="215" priority="217" operator="containsText" text="休">
      <formula>NOT(ISERROR(SEARCH("休",CR111)))</formula>
    </cfRule>
  </conditionalFormatting>
  <conditionalFormatting sqref="CR132">
    <cfRule type="containsText" dxfId="214" priority="214" operator="containsText" text="休">
      <formula>NOT(ISERROR(SEARCH("休",CR132)))</formula>
    </cfRule>
    <cfRule type="containsText" dxfId="213" priority="215" operator="containsText" text="休">
      <formula>NOT(ISERROR(SEARCH("休",CR132)))</formula>
    </cfRule>
  </conditionalFormatting>
  <conditionalFormatting sqref="CR132">
    <cfRule type="containsText" dxfId="212" priority="213" operator="containsText" text="休">
      <formula>NOT(ISERROR(SEARCH("休",CR132)))</formula>
    </cfRule>
  </conditionalFormatting>
  <conditionalFormatting sqref="CR132">
    <cfRule type="containsText" dxfId="211" priority="211" operator="containsText" text="休">
      <formula>NOT(ISERROR(SEARCH("休",CR132)))</formula>
    </cfRule>
    <cfRule type="containsText" dxfId="210" priority="212" operator="containsText" text="休">
      <formula>NOT(ISERROR(SEARCH("休",CR132)))</formula>
    </cfRule>
  </conditionalFormatting>
  <conditionalFormatting sqref="CA132">
    <cfRule type="containsText" dxfId="209" priority="209" operator="containsText" text="休">
      <formula>NOT(ISERROR(SEARCH("休",CA132)))</formula>
    </cfRule>
    <cfRule type="containsText" dxfId="208" priority="210" operator="containsText" text="休">
      <formula>NOT(ISERROR(SEARCH("休",CA132)))</formula>
    </cfRule>
  </conditionalFormatting>
  <conditionalFormatting sqref="CA132">
    <cfRule type="containsText" dxfId="207" priority="208" operator="containsText" text="休">
      <formula>NOT(ISERROR(SEARCH("休",CA132)))</formula>
    </cfRule>
  </conditionalFormatting>
  <conditionalFormatting sqref="CA132">
    <cfRule type="containsText" dxfId="206" priority="206" operator="containsText" text="休">
      <formula>NOT(ISERROR(SEARCH("休",CA132)))</formula>
    </cfRule>
    <cfRule type="containsText" dxfId="205" priority="207" operator="containsText" text="休">
      <formula>NOT(ISERROR(SEARCH("休",CA132)))</formula>
    </cfRule>
  </conditionalFormatting>
  <conditionalFormatting sqref="BI132">
    <cfRule type="containsText" dxfId="204" priority="204" operator="containsText" text="休">
      <formula>NOT(ISERROR(SEARCH("休",BI132)))</formula>
    </cfRule>
    <cfRule type="containsText" dxfId="203" priority="205" operator="containsText" text="休">
      <formula>NOT(ISERROR(SEARCH("休",BI132)))</formula>
    </cfRule>
  </conditionalFormatting>
  <conditionalFormatting sqref="BI132">
    <cfRule type="containsText" dxfId="202" priority="203" operator="containsText" text="休">
      <formula>NOT(ISERROR(SEARCH("休",BI132)))</formula>
    </cfRule>
  </conditionalFormatting>
  <conditionalFormatting sqref="BI132">
    <cfRule type="containsText" dxfId="201" priority="201" operator="containsText" text="休">
      <formula>NOT(ISERROR(SEARCH("休",BI132)))</formula>
    </cfRule>
    <cfRule type="containsText" dxfId="200" priority="202" operator="containsText" text="休">
      <formula>NOT(ISERROR(SEARCH("休",BI132)))</formula>
    </cfRule>
  </conditionalFormatting>
  <conditionalFormatting sqref="I132">
    <cfRule type="containsText" dxfId="199" priority="199" operator="containsText" text="休">
      <formula>NOT(ISERROR(SEARCH("休",I132)))</formula>
    </cfRule>
    <cfRule type="containsText" dxfId="198" priority="200" operator="containsText" text="休">
      <formula>NOT(ISERROR(SEARCH("休",I132)))</formula>
    </cfRule>
  </conditionalFormatting>
  <conditionalFormatting sqref="I132">
    <cfRule type="containsText" dxfId="197" priority="198" operator="containsText" text="休">
      <formula>NOT(ISERROR(SEARCH("休",I132)))</formula>
    </cfRule>
  </conditionalFormatting>
  <conditionalFormatting sqref="I132">
    <cfRule type="containsText" dxfId="196" priority="196" operator="containsText" text="休">
      <formula>NOT(ISERROR(SEARCH("休",I132)))</formula>
    </cfRule>
    <cfRule type="containsText" dxfId="195" priority="197" operator="containsText" text="休">
      <formula>NOT(ISERROR(SEARCH("休",I132)))</formula>
    </cfRule>
  </conditionalFormatting>
  <conditionalFormatting sqref="Z132">
    <cfRule type="containsText" dxfId="194" priority="194" operator="containsText" text="休">
      <formula>NOT(ISERROR(SEARCH("休",Z132)))</formula>
    </cfRule>
    <cfRule type="containsText" dxfId="193" priority="195" operator="containsText" text="休">
      <formula>NOT(ISERROR(SEARCH("休",Z132)))</formula>
    </cfRule>
  </conditionalFormatting>
  <conditionalFormatting sqref="Z132">
    <cfRule type="containsText" dxfId="192" priority="193" operator="containsText" text="休">
      <formula>NOT(ISERROR(SEARCH("休",Z132)))</formula>
    </cfRule>
  </conditionalFormatting>
  <conditionalFormatting sqref="Z132">
    <cfRule type="containsText" dxfId="191" priority="191" operator="containsText" text="休">
      <formula>NOT(ISERROR(SEARCH("休",Z132)))</formula>
    </cfRule>
    <cfRule type="containsText" dxfId="190" priority="192" operator="containsText" text="休">
      <formula>NOT(ISERROR(SEARCH("休",Z132)))</formula>
    </cfRule>
  </conditionalFormatting>
  <conditionalFormatting sqref="AR132">
    <cfRule type="containsText" dxfId="189" priority="189" operator="containsText" text="休">
      <formula>NOT(ISERROR(SEARCH("休",AR132)))</formula>
    </cfRule>
    <cfRule type="containsText" dxfId="188" priority="190" operator="containsText" text="休">
      <formula>NOT(ISERROR(SEARCH("休",AR132)))</formula>
    </cfRule>
  </conditionalFormatting>
  <conditionalFormatting sqref="AR132">
    <cfRule type="containsText" dxfId="187" priority="188" operator="containsText" text="休">
      <formula>NOT(ISERROR(SEARCH("休",AR132)))</formula>
    </cfRule>
  </conditionalFormatting>
  <conditionalFormatting sqref="AR132">
    <cfRule type="containsText" dxfId="186" priority="186" operator="containsText" text="休">
      <formula>NOT(ISERROR(SEARCH("休",AR132)))</formula>
    </cfRule>
    <cfRule type="containsText" dxfId="185" priority="187" operator="containsText" text="休">
      <formula>NOT(ISERROR(SEARCH("休",AR132)))</formula>
    </cfRule>
  </conditionalFormatting>
  <conditionalFormatting sqref="CR116">
    <cfRule type="expression" dxfId="184" priority="185">
      <formula>AND(WEEKDAY(CR116,2)=6, OR(INT((DAY(CR116)-1)/7)+1=2, INT((DAY(CR116)-1)/7)+1=4))</formula>
    </cfRule>
  </conditionalFormatting>
  <conditionalFormatting sqref="D15:J18 D21:J23 D26:J27">
    <cfRule type="containsText" dxfId="183" priority="180" operator="containsText" text="ー">
      <formula>NOT(ISERROR(SEARCH("ー",D15)))</formula>
    </cfRule>
    <cfRule type="containsText" dxfId="182" priority="181" operator="containsText" text="外">
      <formula>NOT(ISERROR(SEARCH("外",D15)))</formula>
    </cfRule>
    <cfRule type="containsText" dxfId="181" priority="182" operator="containsText" text="休">
      <formula>NOT(ISERROR(SEARCH("休",D15)))</formula>
    </cfRule>
    <cfRule type="containsText" dxfId="180" priority="183" operator="containsText" text="退">
      <formula>NOT(ISERROR(SEARCH("退",D15)))</formula>
    </cfRule>
    <cfRule type="containsText" dxfId="179" priority="184" operator="containsText" text="入">
      <formula>NOT(ISERROR(SEARCH("入",D15)))</formula>
    </cfRule>
  </conditionalFormatting>
  <conditionalFormatting sqref="D36:J39 D42:J44 D47:J47">
    <cfRule type="containsText" dxfId="178" priority="175" operator="containsText" text="ー">
      <formula>NOT(ISERROR(SEARCH("ー",D36)))</formula>
    </cfRule>
    <cfRule type="containsText" dxfId="177" priority="176" operator="containsText" text="外">
      <formula>NOT(ISERROR(SEARCH("外",D36)))</formula>
    </cfRule>
    <cfRule type="containsText" dxfId="176" priority="177" operator="containsText" text="休">
      <formula>NOT(ISERROR(SEARCH("休",D36)))</formula>
    </cfRule>
    <cfRule type="containsText" dxfId="175" priority="178" operator="containsText" text="退">
      <formula>NOT(ISERROR(SEARCH("退",D36)))</formula>
    </cfRule>
    <cfRule type="containsText" dxfId="174" priority="179" operator="containsText" text="入">
      <formula>NOT(ISERROR(SEARCH("入",D36)))</formula>
    </cfRule>
  </conditionalFormatting>
  <conditionalFormatting sqref="D57:J60 D63:J65 D68:J68">
    <cfRule type="containsText" dxfId="173" priority="170" operator="containsText" text="ー">
      <formula>NOT(ISERROR(SEARCH("ー",D57)))</formula>
    </cfRule>
    <cfRule type="containsText" dxfId="172" priority="171" operator="containsText" text="外">
      <formula>NOT(ISERROR(SEARCH("外",D57)))</formula>
    </cfRule>
    <cfRule type="containsText" dxfId="171" priority="172" operator="containsText" text="休">
      <formula>NOT(ISERROR(SEARCH("休",D57)))</formula>
    </cfRule>
    <cfRule type="containsText" dxfId="170" priority="173" operator="containsText" text="退">
      <formula>NOT(ISERROR(SEARCH("退",D57)))</formula>
    </cfRule>
    <cfRule type="containsText" dxfId="169" priority="174" operator="containsText" text="入">
      <formula>NOT(ISERROR(SEARCH("入",D57)))</formula>
    </cfRule>
  </conditionalFormatting>
  <conditionalFormatting sqref="D78:J81 D84:J86 D89:J89">
    <cfRule type="containsText" dxfId="168" priority="165" operator="containsText" text="ー">
      <formula>NOT(ISERROR(SEARCH("ー",D78)))</formula>
    </cfRule>
    <cfRule type="containsText" dxfId="167" priority="166" operator="containsText" text="外">
      <formula>NOT(ISERROR(SEARCH("外",D78)))</formula>
    </cfRule>
    <cfRule type="containsText" dxfId="166" priority="167" operator="containsText" text="休">
      <formula>NOT(ISERROR(SEARCH("休",D78)))</formula>
    </cfRule>
    <cfRule type="containsText" dxfId="165" priority="168" operator="containsText" text="退">
      <formula>NOT(ISERROR(SEARCH("退",D78)))</formula>
    </cfRule>
    <cfRule type="containsText" dxfId="164" priority="169" operator="containsText" text="入">
      <formula>NOT(ISERROR(SEARCH("入",D78)))</formula>
    </cfRule>
  </conditionalFormatting>
  <conditionalFormatting sqref="D99:J102 D105:J107 D110:J110">
    <cfRule type="containsText" dxfId="163" priority="160" operator="containsText" text="ー">
      <formula>NOT(ISERROR(SEARCH("ー",D99)))</formula>
    </cfRule>
    <cfRule type="containsText" dxfId="162" priority="161" operator="containsText" text="外">
      <formula>NOT(ISERROR(SEARCH("外",D99)))</formula>
    </cfRule>
    <cfRule type="containsText" dxfId="161" priority="162" operator="containsText" text="休">
      <formula>NOT(ISERROR(SEARCH("休",D99)))</formula>
    </cfRule>
    <cfRule type="containsText" dxfId="160" priority="163" operator="containsText" text="退">
      <formula>NOT(ISERROR(SEARCH("退",D99)))</formula>
    </cfRule>
    <cfRule type="containsText" dxfId="159" priority="164" operator="containsText" text="入">
      <formula>NOT(ISERROR(SEARCH("入",D99)))</formula>
    </cfRule>
  </conditionalFormatting>
  <conditionalFormatting sqref="D120:J123 D126:J128 D131:J131">
    <cfRule type="containsText" dxfId="158" priority="155" operator="containsText" text="ー">
      <formula>NOT(ISERROR(SEARCH("ー",D120)))</formula>
    </cfRule>
    <cfRule type="containsText" dxfId="157" priority="156" operator="containsText" text="外">
      <formula>NOT(ISERROR(SEARCH("外",D120)))</formula>
    </cfRule>
    <cfRule type="containsText" dxfId="156" priority="157" operator="containsText" text="休">
      <formula>NOT(ISERROR(SEARCH("休",D120)))</formula>
    </cfRule>
    <cfRule type="containsText" dxfId="155" priority="158" operator="containsText" text="退">
      <formula>NOT(ISERROR(SEARCH("退",D120)))</formula>
    </cfRule>
    <cfRule type="containsText" dxfId="154" priority="159" operator="containsText" text="入">
      <formula>NOT(ISERROR(SEARCH("入",D120)))</formula>
    </cfRule>
  </conditionalFormatting>
  <conditionalFormatting sqref="U15:AA18 U21:AA23 U26:AA26">
    <cfRule type="containsText" dxfId="153" priority="150" operator="containsText" text="ー">
      <formula>NOT(ISERROR(SEARCH("ー",U15)))</formula>
    </cfRule>
    <cfRule type="containsText" dxfId="152" priority="151" operator="containsText" text="外">
      <formula>NOT(ISERROR(SEARCH("外",U15)))</formula>
    </cfRule>
    <cfRule type="containsText" dxfId="151" priority="152" operator="containsText" text="休">
      <formula>NOT(ISERROR(SEARCH("休",U15)))</formula>
    </cfRule>
    <cfRule type="containsText" dxfId="150" priority="153" operator="containsText" text="退">
      <formula>NOT(ISERROR(SEARCH("退",U15)))</formula>
    </cfRule>
    <cfRule type="containsText" dxfId="149" priority="154" operator="containsText" text="入">
      <formula>NOT(ISERROR(SEARCH("入",U15)))</formula>
    </cfRule>
  </conditionalFormatting>
  <conditionalFormatting sqref="U36:AA39 U42:AA44 U47:AA47">
    <cfRule type="containsText" dxfId="148" priority="145" operator="containsText" text="ー">
      <formula>NOT(ISERROR(SEARCH("ー",U36)))</formula>
    </cfRule>
    <cfRule type="containsText" dxfId="147" priority="146" operator="containsText" text="外">
      <formula>NOT(ISERROR(SEARCH("外",U36)))</formula>
    </cfRule>
    <cfRule type="containsText" dxfId="146" priority="147" operator="containsText" text="休">
      <formula>NOT(ISERROR(SEARCH("休",U36)))</formula>
    </cfRule>
    <cfRule type="containsText" dxfId="145" priority="148" operator="containsText" text="退">
      <formula>NOT(ISERROR(SEARCH("退",U36)))</formula>
    </cfRule>
    <cfRule type="containsText" dxfId="144" priority="149" operator="containsText" text="入">
      <formula>NOT(ISERROR(SEARCH("入",U36)))</formula>
    </cfRule>
  </conditionalFormatting>
  <conditionalFormatting sqref="U57:AA60 U63:AA65 U68:AA68">
    <cfRule type="containsText" dxfId="143" priority="140" operator="containsText" text="ー">
      <formula>NOT(ISERROR(SEARCH("ー",U57)))</formula>
    </cfRule>
    <cfRule type="containsText" dxfId="142" priority="141" operator="containsText" text="外">
      <formula>NOT(ISERROR(SEARCH("外",U57)))</formula>
    </cfRule>
    <cfRule type="containsText" dxfId="141" priority="142" operator="containsText" text="休">
      <formula>NOT(ISERROR(SEARCH("休",U57)))</formula>
    </cfRule>
    <cfRule type="containsText" dxfId="140" priority="143" operator="containsText" text="退">
      <formula>NOT(ISERROR(SEARCH("退",U57)))</formula>
    </cfRule>
    <cfRule type="containsText" dxfId="139" priority="144" operator="containsText" text="入">
      <formula>NOT(ISERROR(SEARCH("入",U57)))</formula>
    </cfRule>
  </conditionalFormatting>
  <conditionalFormatting sqref="U78:AA81 U84:AA86 U89:AA89">
    <cfRule type="containsText" dxfId="138" priority="135" operator="containsText" text="ー">
      <formula>NOT(ISERROR(SEARCH("ー",U78)))</formula>
    </cfRule>
    <cfRule type="containsText" dxfId="137" priority="136" operator="containsText" text="外">
      <formula>NOT(ISERROR(SEARCH("外",U78)))</formula>
    </cfRule>
    <cfRule type="containsText" dxfId="136" priority="137" operator="containsText" text="休">
      <formula>NOT(ISERROR(SEARCH("休",U78)))</formula>
    </cfRule>
    <cfRule type="containsText" dxfId="135" priority="138" operator="containsText" text="退">
      <formula>NOT(ISERROR(SEARCH("退",U78)))</formula>
    </cfRule>
    <cfRule type="containsText" dxfId="134" priority="139" operator="containsText" text="入">
      <formula>NOT(ISERROR(SEARCH("入",U78)))</formula>
    </cfRule>
  </conditionalFormatting>
  <conditionalFormatting sqref="U99:AA102 U105:AA107 U110:AA110">
    <cfRule type="containsText" dxfId="133" priority="130" operator="containsText" text="ー">
      <formula>NOT(ISERROR(SEARCH("ー",U99)))</formula>
    </cfRule>
    <cfRule type="containsText" dxfId="132" priority="131" operator="containsText" text="外">
      <formula>NOT(ISERROR(SEARCH("外",U99)))</formula>
    </cfRule>
    <cfRule type="containsText" dxfId="131" priority="132" operator="containsText" text="休">
      <formula>NOT(ISERROR(SEARCH("休",U99)))</formula>
    </cfRule>
    <cfRule type="containsText" dxfId="130" priority="133" operator="containsText" text="退">
      <formula>NOT(ISERROR(SEARCH("退",U99)))</formula>
    </cfRule>
    <cfRule type="containsText" dxfId="129" priority="134" operator="containsText" text="入">
      <formula>NOT(ISERROR(SEARCH("入",U99)))</formula>
    </cfRule>
  </conditionalFormatting>
  <conditionalFormatting sqref="U120:AA123 U126:AA128 U131:AA131">
    <cfRule type="containsText" dxfId="128" priority="125" operator="containsText" text="ー">
      <formula>NOT(ISERROR(SEARCH("ー",U120)))</formula>
    </cfRule>
    <cfRule type="containsText" dxfId="127" priority="126" operator="containsText" text="外">
      <formula>NOT(ISERROR(SEARCH("外",U120)))</formula>
    </cfRule>
    <cfRule type="containsText" dxfId="126" priority="127" operator="containsText" text="休">
      <formula>NOT(ISERROR(SEARCH("休",U120)))</formula>
    </cfRule>
    <cfRule type="containsText" dxfId="125" priority="128" operator="containsText" text="退">
      <formula>NOT(ISERROR(SEARCH("退",U120)))</formula>
    </cfRule>
    <cfRule type="containsText" dxfId="124" priority="129" operator="containsText" text="入">
      <formula>NOT(ISERROR(SEARCH("入",U120)))</formula>
    </cfRule>
  </conditionalFormatting>
  <conditionalFormatting sqref="AM120:AS123 AM126:AS128 AM131:AS131">
    <cfRule type="containsText" dxfId="123" priority="95" operator="containsText" text="ー">
      <formula>NOT(ISERROR(SEARCH("ー",AM120)))</formula>
    </cfRule>
    <cfRule type="containsText" dxfId="122" priority="96" operator="containsText" text="外">
      <formula>NOT(ISERROR(SEARCH("外",AM120)))</formula>
    </cfRule>
    <cfRule type="containsText" dxfId="121" priority="97" operator="containsText" text="休">
      <formula>NOT(ISERROR(SEARCH("休",AM120)))</formula>
    </cfRule>
    <cfRule type="containsText" dxfId="120" priority="98" operator="containsText" text="退">
      <formula>NOT(ISERROR(SEARCH("退",AM120)))</formula>
    </cfRule>
    <cfRule type="containsText" dxfId="119" priority="99" operator="containsText" text="入">
      <formula>NOT(ISERROR(SEARCH("入",AM120)))</formula>
    </cfRule>
  </conditionalFormatting>
  <conditionalFormatting sqref="AM15:AS18 AM21:AS23 AM26:AS26">
    <cfRule type="containsText" dxfId="118" priority="120" operator="containsText" text="ー">
      <formula>NOT(ISERROR(SEARCH("ー",AM15)))</formula>
    </cfRule>
    <cfRule type="containsText" dxfId="117" priority="121" operator="containsText" text="外">
      <formula>NOT(ISERROR(SEARCH("外",AM15)))</formula>
    </cfRule>
    <cfRule type="containsText" dxfId="116" priority="122" operator="containsText" text="休">
      <formula>NOT(ISERROR(SEARCH("休",AM15)))</formula>
    </cfRule>
    <cfRule type="containsText" dxfId="115" priority="123" operator="containsText" text="退">
      <formula>NOT(ISERROR(SEARCH("退",AM15)))</formula>
    </cfRule>
    <cfRule type="containsText" dxfId="114" priority="124" operator="containsText" text="入">
      <formula>NOT(ISERROR(SEARCH("入",AM15)))</formula>
    </cfRule>
  </conditionalFormatting>
  <conditionalFormatting sqref="BD15:BJ18 BD21:BJ23 BD26:BJ26">
    <cfRule type="containsText" dxfId="113" priority="90" operator="containsText" text="ー">
      <formula>NOT(ISERROR(SEARCH("ー",BD15)))</formula>
    </cfRule>
    <cfRule type="containsText" dxfId="112" priority="91" operator="containsText" text="外">
      <formula>NOT(ISERROR(SEARCH("外",BD15)))</formula>
    </cfRule>
    <cfRule type="containsText" dxfId="111" priority="92" operator="containsText" text="休">
      <formula>NOT(ISERROR(SEARCH("休",BD15)))</formula>
    </cfRule>
    <cfRule type="containsText" dxfId="110" priority="93" operator="containsText" text="退">
      <formula>NOT(ISERROR(SEARCH("退",BD15)))</formula>
    </cfRule>
    <cfRule type="containsText" dxfId="109" priority="94" operator="containsText" text="入">
      <formula>NOT(ISERROR(SEARCH("入",BD15)))</formula>
    </cfRule>
  </conditionalFormatting>
  <conditionalFormatting sqref="AM36:AS39 AM42:AS44 AM47:AS47">
    <cfRule type="containsText" dxfId="108" priority="115" operator="containsText" text="ー">
      <formula>NOT(ISERROR(SEARCH("ー",AM36)))</formula>
    </cfRule>
    <cfRule type="containsText" dxfId="107" priority="116" operator="containsText" text="外">
      <formula>NOT(ISERROR(SEARCH("外",AM36)))</formula>
    </cfRule>
    <cfRule type="containsText" dxfId="106" priority="117" operator="containsText" text="休">
      <formula>NOT(ISERROR(SEARCH("休",AM36)))</formula>
    </cfRule>
    <cfRule type="containsText" dxfId="105" priority="118" operator="containsText" text="退">
      <formula>NOT(ISERROR(SEARCH("退",AM36)))</formula>
    </cfRule>
    <cfRule type="containsText" dxfId="104" priority="119" operator="containsText" text="入">
      <formula>NOT(ISERROR(SEARCH("入",AM36)))</formula>
    </cfRule>
  </conditionalFormatting>
  <conditionalFormatting sqref="AM57:AS60 AM63:AS65 AM68:AS68">
    <cfRule type="containsText" dxfId="103" priority="110" operator="containsText" text="ー">
      <formula>NOT(ISERROR(SEARCH("ー",AM57)))</formula>
    </cfRule>
    <cfRule type="containsText" dxfId="102" priority="111" operator="containsText" text="外">
      <formula>NOT(ISERROR(SEARCH("外",AM57)))</formula>
    </cfRule>
    <cfRule type="containsText" dxfId="101" priority="112" operator="containsText" text="休">
      <formula>NOT(ISERROR(SEARCH("休",AM57)))</formula>
    </cfRule>
    <cfRule type="containsText" dxfId="100" priority="113" operator="containsText" text="退">
      <formula>NOT(ISERROR(SEARCH("退",AM57)))</formula>
    </cfRule>
    <cfRule type="containsText" dxfId="99" priority="114" operator="containsText" text="入">
      <formula>NOT(ISERROR(SEARCH("入",AM57)))</formula>
    </cfRule>
  </conditionalFormatting>
  <conditionalFormatting sqref="AM78:AS81 AM84:AS86 AM89:AS89">
    <cfRule type="containsText" dxfId="98" priority="105" operator="containsText" text="ー">
      <formula>NOT(ISERROR(SEARCH("ー",AM78)))</formula>
    </cfRule>
    <cfRule type="containsText" dxfId="97" priority="106" operator="containsText" text="外">
      <formula>NOT(ISERROR(SEARCH("外",AM78)))</formula>
    </cfRule>
    <cfRule type="containsText" dxfId="96" priority="107" operator="containsText" text="休">
      <formula>NOT(ISERROR(SEARCH("休",AM78)))</formula>
    </cfRule>
    <cfRule type="containsText" dxfId="95" priority="108" operator="containsText" text="退">
      <formula>NOT(ISERROR(SEARCH("退",AM78)))</formula>
    </cfRule>
    <cfRule type="containsText" dxfId="94" priority="109" operator="containsText" text="入">
      <formula>NOT(ISERROR(SEARCH("入",AM78)))</formula>
    </cfRule>
  </conditionalFormatting>
  <conditionalFormatting sqref="AM99:AS102 AM105:AS107 AM110:AS110">
    <cfRule type="containsText" dxfId="93" priority="100" operator="containsText" text="ー">
      <formula>NOT(ISERROR(SEARCH("ー",AM99)))</formula>
    </cfRule>
    <cfRule type="containsText" dxfId="92" priority="101" operator="containsText" text="外">
      <formula>NOT(ISERROR(SEARCH("外",AM99)))</formula>
    </cfRule>
    <cfRule type="containsText" dxfId="91" priority="102" operator="containsText" text="休">
      <formula>NOT(ISERROR(SEARCH("休",AM99)))</formula>
    </cfRule>
    <cfRule type="containsText" dxfId="90" priority="103" operator="containsText" text="退">
      <formula>NOT(ISERROR(SEARCH("退",AM99)))</formula>
    </cfRule>
    <cfRule type="containsText" dxfId="89" priority="104" operator="containsText" text="入">
      <formula>NOT(ISERROR(SEARCH("入",AM99)))</formula>
    </cfRule>
  </conditionalFormatting>
  <conditionalFormatting sqref="BD120:BJ123 BD126:BJ128 BD131:BJ131">
    <cfRule type="containsText" dxfId="88" priority="65" operator="containsText" text="ー">
      <formula>NOT(ISERROR(SEARCH("ー",BD120)))</formula>
    </cfRule>
    <cfRule type="containsText" dxfId="87" priority="66" operator="containsText" text="外">
      <formula>NOT(ISERROR(SEARCH("外",BD120)))</formula>
    </cfRule>
    <cfRule type="containsText" dxfId="86" priority="67" operator="containsText" text="休">
      <formula>NOT(ISERROR(SEARCH("休",BD120)))</formula>
    </cfRule>
    <cfRule type="containsText" dxfId="85" priority="68" operator="containsText" text="退">
      <formula>NOT(ISERROR(SEARCH("退",BD120)))</formula>
    </cfRule>
    <cfRule type="containsText" dxfId="84" priority="69" operator="containsText" text="入">
      <formula>NOT(ISERROR(SEARCH("入",BD120)))</formula>
    </cfRule>
  </conditionalFormatting>
  <conditionalFormatting sqref="BV120:CB123 BV126:CB128 BV131:CB131">
    <cfRule type="containsText" dxfId="83" priority="35" operator="containsText" text="ー">
      <formula>NOT(ISERROR(SEARCH("ー",BV120)))</formula>
    </cfRule>
    <cfRule type="containsText" dxfId="82" priority="36" operator="containsText" text="外">
      <formula>NOT(ISERROR(SEARCH("外",BV120)))</formula>
    </cfRule>
    <cfRule type="containsText" dxfId="81" priority="37" operator="containsText" text="休">
      <formula>NOT(ISERROR(SEARCH("休",BV120)))</formula>
    </cfRule>
    <cfRule type="containsText" dxfId="80" priority="38" operator="containsText" text="退">
      <formula>NOT(ISERROR(SEARCH("退",BV120)))</formula>
    </cfRule>
    <cfRule type="containsText" dxfId="79" priority="39" operator="containsText" text="入">
      <formula>NOT(ISERROR(SEARCH("入",BV120)))</formula>
    </cfRule>
  </conditionalFormatting>
  <conditionalFormatting sqref="CM120:CS123 CM126:CS128 CM131:CS131">
    <cfRule type="containsText" dxfId="78" priority="5" operator="containsText" text="ー">
      <formula>NOT(ISERROR(SEARCH("ー",CM120)))</formula>
    </cfRule>
    <cfRule type="containsText" dxfId="77" priority="6" operator="containsText" text="外">
      <formula>NOT(ISERROR(SEARCH("外",CM120)))</formula>
    </cfRule>
    <cfRule type="containsText" dxfId="76" priority="7" operator="containsText" text="休">
      <formula>NOT(ISERROR(SEARCH("休",CM120)))</formula>
    </cfRule>
    <cfRule type="containsText" dxfId="75" priority="8" operator="containsText" text="退">
      <formula>NOT(ISERROR(SEARCH("退",CM120)))</formula>
    </cfRule>
    <cfRule type="containsText" dxfId="74" priority="9" operator="containsText" text="入">
      <formula>NOT(ISERROR(SEARCH("入",CM120)))</formula>
    </cfRule>
  </conditionalFormatting>
  <conditionalFormatting sqref="BD36:BJ39 BD42:BJ44 BD47:BJ47">
    <cfRule type="containsText" dxfId="73" priority="85" operator="containsText" text="ー">
      <formula>NOT(ISERROR(SEARCH("ー",BD36)))</formula>
    </cfRule>
    <cfRule type="containsText" dxfId="72" priority="86" operator="containsText" text="外">
      <formula>NOT(ISERROR(SEARCH("外",BD36)))</formula>
    </cfRule>
    <cfRule type="containsText" dxfId="71" priority="87" operator="containsText" text="休">
      <formula>NOT(ISERROR(SEARCH("休",BD36)))</formula>
    </cfRule>
    <cfRule type="containsText" dxfId="70" priority="88" operator="containsText" text="退">
      <formula>NOT(ISERROR(SEARCH("退",BD36)))</formula>
    </cfRule>
    <cfRule type="containsText" dxfId="69" priority="89" operator="containsText" text="入">
      <formula>NOT(ISERROR(SEARCH("入",BD36)))</formula>
    </cfRule>
  </conditionalFormatting>
  <conditionalFormatting sqref="BD57:BJ60 BD63:BJ65 BD68:BJ68">
    <cfRule type="containsText" dxfId="68" priority="80" operator="containsText" text="ー">
      <formula>NOT(ISERROR(SEARCH("ー",BD57)))</formula>
    </cfRule>
    <cfRule type="containsText" dxfId="67" priority="81" operator="containsText" text="外">
      <formula>NOT(ISERROR(SEARCH("外",BD57)))</formula>
    </cfRule>
    <cfRule type="containsText" dxfId="66" priority="82" operator="containsText" text="休">
      <formula>NOT(ISERROR(SEARCH("休",BD57)))</formula>
    </cfRule>
    <cfRule type="containsText" dxfId="65" priority="83" operator="containsText" text="退">
      <formula>NOT(ISERROR(SEARCH("退",BD57)))</formula>
    </cfRule>
    <cfRule type="containsText" dxfId="64" priority="84" operator="containsText" text="入">
      <formula>NOT(ISERROR(SEARCH("入",BD57)))</formula>
    </cfRule>
  </conditionalFormatting>
  <conditionalFormatting sqref="BD78:BJ81 BD84:BJ86 BD89:BJ89">
    <cfRule type="containsText" dxfId="63" priority="75" operator="containsText" text="ー">
      <formula>NOT(ISERROR(SEARCH("ー",BD78)))</formula>
    </cfRule>
    <cfRule type="containsText" dxfId="62" priority="76" operator="containsText" text="外">
      <formula>NOT(ISERROR(SEARCH("外",BD78)))</formula>
    </cfRule>
    <cfRule type="containsText" dxfId="61" priority="77" operator="containsText" text="休">
      <formula>NOT(ISERROR(SEARCH("休",BD78)))</formula>
    </cfRule>
    <cfRule type="containsText" dxfId="60" priority="78" operator="containsText" text="退">
      <formula>NOT(ISERROR(SEARCH("退",BD78)))</formula>
    </cfRule>
    <cfRule type="containsText" dxfId="59" priority="79" operator="containsText" text="入">
      <formula>NOT(ISERROR(SEARCH("入",BD78)))</formula>
    </cfRule>
  </conditionalFormatting>
  <conditionalFormatting sqref="BD99:BJ102 BD105:BJ107 BD110:BJ110">
    <cfRule type="containsText" dxfId="58" priority="70" operator="containsText" text="ー">
      <formula>NOT(ISERROR(SEARCH("ー",BD99)))</formula>
    </cfRule>
    <cfRule type="containsText" dxfId="57" priority="71" operator="containsText" text="外">
      <formula>NOT(ISERROR(SEARCH("外",BD99)))</formula>
    </cfRule>
    <cfRule type="containsText" dxfId="56" priority="72" operator="containsText" text="休">
      <formula>NOT(ISERROR(SEARCH("休",BD99)))</formula>
    </cfRule>
    <cfRule type="containsText" dxfId="55" priority="73" operator="containsText" text="退">
      <formula>NOT(ISERROR(SEARCH("退",BD99)))</formula>
    </cfRule>
    <cfRule type="containsText" dxfId="54" priority="74" operator="containsText" text="入">
      <formula>NOT(ISERROR(SEARCH("入",BD99)))</formula>
    </cfRule>
  </conditionalFormatting>
  <conditionalFormatting sqref="BV15:CB18 BV21:CB23 BV26:CB26">
    <cfRule type="containsText" dxfId="53" priority="60" operator="containsText" text="ー">
      <formula>NOT(ISERROR(SEARCH("ー",BV15)))</formula>
    </cfRule>
    <cfRule type="containsText" dxfId="52" priority="61" operator="containsText" text="外">
      <formula>NOT(ISERROR(SEARCH("外",BV15)))</formula>
    </cfRule>
    <cfRule type="containsText" dxfId="51" priority="62" operator="containsText" text="休">
      <formula>NOT(ISERROR(SEARCH("休",BV15)))</formula>
    </cfRule>
    <cfRule type="containsText" dxfId="50" priority="63" operator="containsText" text="退">
      <formula>NOT(ISERROR(SEARCH("退",BV15)))</formula>
    </cfRule>
    <cfRule type="containsText" dxfId="49" priority="64" operator="containsText" text="入">
      <formula>NOT(ISERROR(SEARCH("入",BV15)))</formula>
    </cfRule>
  </conditionalFormatting>
  <conditionalFormatting sqref="BV36:CB39 BV42:CB44 BV47:CB47">
    <cfRule type="containsText" dxfId="48" priority="55" operator="containsText" text="ー">
      <formula>NOT(ISERROR(SEARCH("ー",BV36)))</formula>
    </cfRule>
    <cfRule type="containsText" dxfId="47" priority="56" operator="containsText" text="外">
      <formula>NOT(ISERROR(SEARCH("外",BV36)))</formula>
    </cfRule>
    <cfRule type="containsText" dxfId="46" priority="57" operator="containsText" text="休">
      <formula>NOT(ISERROR(SEARCH("休",BV36)))</formula>
    </cfRule>
    <cfRule type="containsText" dxfId="45" priority="58" operator="containsText" text="退">
      <formula>NOT(ISERROR(SEARCH("退",BV36)))</formula>
    </cfRule>
    <cfRule type="containsText" dxfId="44" priority="59" operator="containsText" text="入">
      <formula>NOT(ISERROR(SEARCH("入",BV36)))</formula>
    </cfRule>
  </conditionalFormatting>
  <conditionalFormatting sqref="BV57:CB60 BV63:CB65 BV68:CB68">
    <cfRule type="containsText" dxfId="43" priority="50" operator="containsText" text="ー">
      <formula>NOT(ISERROR(SEARCH("ー",BV57)))</formula>
    </cfRule>
    <cfRule type="containsText" dxfId="42" priority="51" operator="containsText" text="外">
      <formula>NOT(ISERROR(SEARCH("外",BV57)))</formula>
    </cfRule>
    <cfRule type="containsText" dxfId="41" priority="52" operator="containsText" text="休">
      <formula>NOT(ISERROR(SEARCH("休",BV57)))</formula>
    </cfRule>
    <cfRule type="containsText" dxfId="40" priority="53" operator="containsText" text="退">
      <formula>NOT(ISERROR(SEARCH("退",BV57)))</formula>
    </cfRule>
    <cfRule type="containsText" dxfId="39" priority="54" operator="containsText" text="入">
      <formula>NOT(ISERROR(SEARCH("入",BV57)))</formula>
    </cfRule>
  </conditionalFormatting>
  <conditionalFormatting sqref="BV78:CB81 BV84:CB86 BV89:CB89">
    <cfRule type="containsText" dxfId="38" priority="45" operator="containsText" text="ー">
      <formula>NOT(ISERROR(SEARCH("ー",BV78)))</formula>
    </cfRule>
    <cfRule type="containsText" dxfId="37" priority="46" operator="containsText" text="外">
      <formula>NOT(ISERROR(SEARCH("外",BV78)))</formula>
    </cfRule>
    <cfRule type="containsText" dxfId="36" priority="47" operator="containsText" text="休">
      <formula>NOT(ISERROR(SEARCH("休",BV78)))</formula>
    </cfRule>
    <cfRule type="containsText" dxfId="35" priority="48" operator="containsText" text="退">
      <formula>NOT(ISERROR(SEARCH("退",BV78)))</formula>
    </cfRule>
    <cfRule type="containsText" dxfId="34" priority="49" operator="containsText" text="入">
      <formula>NOT(ISERROR(SEARCH("入",BV78)))</formula>
    </cfRule>
  </conditionalFormatting>
  <conditionalFormatting sqref="BV99:CB102 BV105:CB107 BV110:CB110">
    <cfRule type="containsText" dxfId="33" priority="40" operator="containsText" text="ー">
      <formula>NOT(ISERROR(SEARCH("ー",BV99)))</formula>
    </cfRule>
    <cfRule type="containsText" dxfId="32" priority="41" operator="containsText" text="外">
      <formula>NOT(ISERROR(SEARCH("外",BV99)))</formula>
    </cfRule>
    <cfRule type="containsText" dxfId="31" priority="42" operator="containsText" text="休">
      <formula>NOT(ISERROR(SEARCH("休",BV99)))</formula>
    </cfRule>
    <cfRule type="containsText" dxfId="30" priority="43" operator="containsText" text="退">
      <formula>NOT(ISERROR(SEARCH("退",BV99)))</formula>
    </cfRule>
    <cfRule type="containsText" dxfId="29" priority="44" operator="containsText" text="入">
      <formula>NOT(ISERROR(SEARCH("入",BV99)))</formula>
    </cfRule>
  </conditionalFormatting>
  <conditionalFormatting sqref="CM15:CS18 CM21:CS23 CM26:CS26">
    <cfRule type="containsText" dxfId="28" priority="30" operator="containsText" text="ー">
      <formula>NOT(ISERROR(SEARCH("ー",CM15)))</formula>
    </cfRule>
    <cfRule type="containsText" dxfId="27" priority="31" operator="containsText" text="外">
      <formula>NOT(ISERROR(SEARCH("外",CM15)))</formula>
    </cfRule>
    <cfRule type="containsText" dxfId="26" priority="32" operator="containsText" text="休">
      <formula>NOT(ISERROR(SEARCH("休",CM15)))</formula>
    </cfRule>
    <cfRule type="containsText" dxfId="25" priority="33" operator="containsText" text="退">
      <formula>NOT(ISERROR(SEARCH("退",CM15)))</formula>
    </cfRule>
    <cfRule type="containsText" dxfId="24" priority="34" operator="containsText" text="入">
      <formula>NOT(ISERROR(SEARCH("入",CM15)))</formula>
    </cfRule>
  </conditionalFormatting>
  <conditionalFormatting sqref="CM36:CS39 CM42:CS44 CM47:CS47">
    <cfRule type="containsText" dxfId="23" priority="25" operator="containsText" text="ー">
      <formula>NOT(ISERROR(SEARCH("ー",CM36)))</formula>
    </cfRule>
    <cfRule type="containsText" dxfId="22" priority="26" operator="containsText" text="外">
      <formula>NOT(ISERROR(SEARCH("外",CM36)))</formula>
    </cfRule>
    <cfRule type="containsText" dxfId="21" priority="27" operator="containsText" text="休">
      <formula>NOT(ISERROR(SEARCH("休",CM36)))</formula>
    </cfRule>
    <cfRule type="containsText" dxfId="20" priority="28" operator="containsText" text="退">
      <formula>NOT(ISERROR(SEARCH("退",CM36)))</formula>
    </cfRule>
    <cfRule type="containsText" dxfId="19" priority="29" operator="containsText" text="入">
      <formula>NOT(ISERROR(SEARCH("入",CM36)))</formula>
    </cfRule>
  </conditionalFormatting>
  <conditionalFormatting sqref="CM57:CS60 CM63:CS65 CM68:CS68">
    <cfRule type="containsText" dxfId="18" priority="20" operator="containsText" text="ー">
      <formula>NOT(ISERROR(SEARCH("ー",CM57)))</formula>
    </cfRule>
    <cfRule type="containsText" dxfId="17" priority="21" operator="containsText" text="外">
      <formula>NOT(ISERROR(SEARCH("外",CM57)))</formula>
    </cfRule>
    <cfRule type="containsText" dxfId="16" priority="22" operator="containsText" text="休">
      <formula>NOT(ISERROR(SEARCH("休",CM57)))</formula>
    </cfRule>
    <cfRule type="containsText" dxfId="15" priority="23" operator="containsText" text="退">
      <formula>NOT(ISERROR(SEARCH("退",CM57)))</formula>
    </cfRule>
    <cfRule type="containsText" dxfId="14" priority="24" operator="containsText" text="入">
      <formula>NOT(ISERROR(SEARCH("入",CM57)))</formula>
    </cfRule>
  </conditionalFormatting>
  <conditionalFormatting sqref="CM78:CS81 CM84:CS86 CM89:CS89">
    <cfRule type="containsText" dxfId="13" priority="15" operator="containsText" text="ー">
      <formula>NOT(ISERROR(SEARCH("ー",CM78)))</formula>
    </cfRule>
    <cfRule type="containsText" dxfId="12" priority="16" operator="containsText" text="外">
      <formula>NOT(ISERROR(SEARCH("外",CM78)))</formula>
    </cfRule>
    <cfRule type="containsText" dxfId="11" priority="17" operator="containsText" text="休">
      <formula>NOT(ISERROR(SEARCH("休",CM78)))</formula>
    </cfRule>
    <cfRule type="containsText" dxfId="10" priority="18" operator="containsText" text="退">
      <formula>NOT(ISERROR(SEARCH("退",CM78)))</formula>
    </cfRule>
    <cfRule type="containsText" dxfId="9" priority="19" operator="containsText" text="入">
      <formula>NOT(ISERROR(SEARCH("入",CM78)))</formula>
    </cfRule>
  </conditionalFormatting>
  <conditionalFormatting sqref="CM99:CS102 CM105:CS107 CM110:CS110">
    <cfRule type="containsText" dxfId="8" priority="10" operator="containsText" text="ー">
      <formula>NOT(ISERROR(SEARCH("ー",CM99)))</formula>
    </cfRule>
    <cfRule type="containsText" dxfId="7" priority="11" operator="containsText" text="外">
      <formula>NOT(ISERROR(SEARCH("外",CM99)))</formula>
    </cfRule>
    <cfRule type="containsText" dxfId="6" priority="12" operator="containsText" text="休">
      <formula>NOT(ISERROR(SEARCH("休",CM99)))</formula>
    </cfRule>
    <cfRule type="containsText" dxfId="5" priority="13" operator="containsText" text="退">
      <formula>NOT(ISERROR(SEARCH("退",CM99)))</formula>
    </cfRule>
    <cfRule type="containsText" dxfId="4" priority="14" operator="containsText" text="入">
      <formula>NOT(ISERROR(SEARCH("入",CM99)))</formula>
    </cfRule>
  </conditionalFormatting>
  <conditionalFormatting sqref="AE3">
    <cfRule type="containsText" dxfId="3" priority="3" operator="containsText" text="未達成">
      <formula>NOT(ISERROR(SEARCH("未達成",AE3)))</formula>
    </cfRule>
    <cfRule type="containsText" dxfId="2" priority="4" operator="containsText" text="達成">
      <formula>NOT(ISERROR(SEARCH("達成",AE3)))</formula>
    </cfRule>
  </conditionalFormatting>
  <conditionalFormatting sqref="O13:O26 O34:O47 O55:O68 O76:O89 O97:O110 O118:O131 AF118:AF131 AF97:AF110 AF76:AF89 AF55:AF68 AF34:AF47 AF13:AF26 AX13:AX26 AX34:AX47 AX55:AX68 AX76:AX89 AX97:AX110 AX118:AX131 BO118:BO131 BO97:BO110 BO76:BO89 BO55:BO68 BO34:BO47 BO13:BO26 CG13:CG26 CG34:CG47 CG55:CG68 CG76:CG89 CG97:CG110 CG118:CG131 CX118:CX131 CX97:CX110 CX76:CX89 CX55:CX68 CX34:CX47 CX13:CX26">
    <cfRule type="cellIs" dxfId="0" priority="1" operator="lessThan">
      <formula>0.285</formula>
    </cfRule>
    <cfRule type="cellIs" dxfId="1" priority="2" operator="greaterThanOrEqual">
      <formula>0.285</formula>
    </cfRule>
  </conditionalFormatting>
  <dataValidations count="5">
    <dataValidation type="list" allowBlank="1" showInputMessage="1" showErrorMessage="1" sqref="AE2">
      <formula1>"計画,実績"</formula1>
    </dataValidation>
    <dataValidation type="list" allowBlank="1" showInputMessage="1" showErrorMessage="1" sqref="D151:J152">
      <formula1>"休,雨"</formula1>
    </dataValidation>
    <dataValidation type="list" allowBlank="1" showInputMessage="1" showErrorMessage="1" sqref="D149:J150">
      <formula1>"休"</formula1>
    </dataValidation>
    <dataValidation type="list" allowBlank="1" showInputMessage="1" showErrorMessage="1" sqref="D13:J14 D24:J25 D40:J41 D66:J67 D76:J77 D103:J104 U19:AA20 U45:AA46 U55:AA56 U82:AA83 U108:AA109 AM24:AS25 D129:J130 D147:J148 U118:AA119 U124:AA125 AM34:AS35 AM61:AS62 AM87:AS88 AM97:AS98 AM124:AS125 BD13:BJ14 BD40:BJ41 BD66:BJ67 BD76:BJ77 BD103:BJ104 BD129:BJ130 BV19:CB20 BV45:CB46 BV55:CB56 BV82:CB83 BV108:CB109 BV118:CB119 CM24:CS25 CM34:CS35 CM61:CS62 CM87:CS88 CM97:CS98 D19:J20 D34:J35 D45:J46 D61:J62 D55:J56 D87:J88 D82:J83 D97:J98 D108:J109 D124:J125 D118:J119 U13:AA14 U24:AA25 U40:AA41 U34:AA35 U66:AA67 U61:AA62 U76:AA77 U87:AA88 U103:AA104 U97:AA98 U129:AA130 AM19:AS20 AM13:AS14 AM45:AS46 AM40:AS41 AM55:AS56 AM66:AS67 AM82:AS83 AM76:AS77 AM108:AS109 AM103:AS104 AM118:AS119 AM129:AS130 BD24:BJ25 BD19:BJ20 BD34:BJ35 BD45:BJ46 BD61:BJ62 BD55:BJ56 BD87:BJ88 BD82:BJ83 BD97:BJ98 BD108:BJ109 BD124:BJ125 BD118:BJ119 BV13:CB14 BV24:CB25 BV40:CB41 BV34:CB35 BV66:CB67 BV61:CB62 BV76:CB77 BV87:CB88 BV103:CB104 BV97:CB98 BV129:CB130 BV124:CB125 CM19:CS20 CM13:CS14 CM45:CS46 CM40:CS41 CM55:CS56 CM66:CS67 CM82:CS83 CM76:CS77 CM108:CS109 CM103:CS104 CM118:CS119 CM129:CS130 CM124:CS125">
      <formula1>"夏休,冬休,中止,制作,その他"</formula1>
    </dataValidation>
    <dataValidation type="list" allowBlank="1" showInputMessage="1" showErrorMessage="1" sqref="D15:J18 D21:J23 D26:J27 D36:J39 D42:J44 D47:J47 D57:J60 D63:J65 D68:J68 D78:J81 D84:J86 D89:J89 D99:J102 D105:J107 D110:J110 D120:J123 D126:J128 D131:J131 U15:AA18 U21:AA23 U26:AA26 U36:AA39 U42:AA44 U47:AA47 U57:AA60 U63:AA65 U68:AA68 U78:AA81 U84:AA86 U89:AA89 U99:AA102 U105:AA107 U110:AA110 U120:AA123 U126:AA128 U131:AA131 AM15:AS18 AM21:AS23 AM26:AS26 AM36:AS39 AM42:AS44 AM47:AS47 AM57:AS60 AM63:AS65 AM68:AS68 AM78:AS81 AM84:AS86 AM89:AS89 AM99:AS102 AM105:AS107 AM110:AS110 AM120:AS123 AM126:AS128 AM131:AS131 BD15:BJ18 BD21:BJ23 BD26:BJ26 BD36:BJ39 BD42:BJ44 BD47:BJ47 BD57:BJ60 BD63:BJ65 BD68:BJ68 BD78:BJ81 BD84:BJ86 BD89:BJ89 BD99:BJ102 BD105:BJ107 BD110:BJ110 BD120:BJ123 BD126:BJ128 BD131:BJ131 BV15:CB18 BV21:CB23 BV26:CB26 BV36:CB39 BV42:CB44 BV47:CB47 BV57:CB60 BV63:CB65 BV68:CB68 BV78:CB81 BV84:CB86 BV89:CB89 BV99:CB102 BV105:CB107 BV110:CB110 BV120:CB123 BV126:CB128 BV131:CB131 CM15:CS18 CM21:CS23 CM26:CS26 CM36:CS39 CM42:CS44 CM47:CS47 CM57:CS60 CM63:CS65 CM68:CS68 CM78:CS81 CM84:CS86 CM89:CS89 CM99:CS102 CM105:CS107 CM110:CS110 CM120:CS123 CM126:CS128 CM131:CS131">
      <formula1>"入,休,退,外,ー"</formula1>
    </dataValidation>
  </dataValidations>
  <pageMargins left="0.23622047244094491" right="0.23622047244094491" top="0.74803149606299213" bottom="0.74803149606299213" header="0.31496062992125984" footer="0.31496062992125984"/>
  <pageSetup paperSize="9" scale="43" orientation="portrait" r:id="rId1"/>
  <rowBreaks count="2" manualBreakCount="2">
    <brk id="132" max="81" man="1"/>
    <brk id="141" max="23" man="1"/>
  </rowBreaks>
  <colBreaks count="2" manualBreakCount="2">
    <brk id="36" max="131" man="1"/>
    <brk id="71" max="131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230-1(交替制)</vt:lpstr>
      <vt:lpstr>230-3(交替制・完全)</vt:lpstr>
      <vt:lpstr>'230-1(交替制)'!Print_Area</vt:lpstr>
      <vt:lpstr>'230-3(交替制・完全)'!Print_Area</vt:lpstr>
      <vt:lpstr>'230-1(交替制)'!Print_Titles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福岡県土整備部</dc:creator>
  <cp:lastModifiedBy>福岡県土整備部</cp:lastModifiedBy>
  <dcterms:created xsi:type="dcterms:W3CDTF">2025-09-19T05:07:34Z</dcterms:created>
  <dcterms:modified xsi:type="dcterms:W3CDTF">2025-09-19T05:18:34Z</dcterms:modified>
</cp:coreProperties>
</file>